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105" windowWidth="16935" windowHeight="11760"/>
  </bookViews>
  <sheets>
    <sheet name="4metasal" sheetId="1" r:id="rId1"/>
  </sheets>
  <definedNames>
    <definedName name="ANSWERS">'4metasal'!$M$21:$R$58</definedName>
    <definedName name="HEADER">'4metasal'!$A$5:$J$13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O">'4metasal'!$A$1:$J$4</definedName>
    <definedName name="PARAMETERS">'4metasal'!$A$1:$J$20</definedName>
    <definedName name="RAW_DATA">'4metasal'!$A$21:$M$58</definedName>
  </definedNames>
  <calcPr calcId="145621" calcMode="manual" iterate="1" iterateCount="10"/>
</workbook>
</file>

<file path=xl/calcChain.xml><?xml version="1.0" encoding="utf-8"?>
<calcChain xmlns="http://schemas.openxmlformats.org/spreadsheetml/2006/main">
  <c r="B28" i="1" l="1"/>
  <c r="C28" i="1"/>
  <c r="D28" i="1" s="1"/>
  <c r="E28" i="1"/>
  <c r="F28" i="1" s="1"/>
  <c r="H28" i="1"/>
  <c r="G28" i="1" s="1"/>
  <c r="H31" i="1"/>
  <c r="G31" i="1" s="1"/>
  <c r="C32" i="1"/>
  <c r="D32" i="1" s="1"/>
  <c r="E32" i="1"/>
  <c r="F32" i="1" s="1"/>
  <c r="H32" i="1"/>
  <c r="G32" i="1" s="1"/>
  <c r="C33" i="1"/>
  <c r="D33" i="1" s="1"/>
  <c r="E33" i="1"/>
  <c r="F33" i="1" s="1"/>
  <c r="H33" i="1"/>
  <c r="G33" i="1" s="1"/>
  <c r="C34" i="1"/>
  <c r="D34" i="1"/>
  <c r="E34" i="1"/>
  <c r="F34" i="1" s="1"/>
  <c r="H34" i="1"/>
  <c r="G34" i="1" s="1"/>
  <c r="C35" i="1"/>
  <c r="D35" i="1" s="1"/>
  <c r="E35" i="1"/>
  <c r="F35" i="1" s="1"/>
  <c r="H35" i="1"/>
  <c r="G35" i="1" s="1"/>
  <c r="C36" i="1"/>
  <c r="D36" i="1" s="1"/>
  <c r="E36" i="1"/>
  <c r="F36" i="1" s="1"/>
  <c r="H36" i="1"/>
  <c r="G36" i="1" s="1"/>
  <c r="C37" i="1"/>
  <c r="D37" i="1" s="1"/>
  <c r="E37" i="1"/>
  <c r="F37" i="1" s="1"/>
  <c r="H37" i="1"/>
  <c r="G37" i="1" s="1"/>
  <c r="C38" i="1"/>
  <c r="D38" i="1" s="1"/>
  <c r="E38" i="1"/>
  <c r="F38" i="1" s="1"/>
  <c r="H38" i="1"/>
  <c r="G38" i="1" s="1"/>
  <c r="C39" i="1"/>
  <c r="D39" i="1" s="1"/>
  <c r="E39" i="1"/>
  <c r="F39" i="1" s="1"/>
  <c r="H39" i="1"/>
  <c r="G39" i="1" s="1"/>
  <c r="C40" i="1"/>
  <c r="D40" i="1" s="1"/>
  <c r="E40" i="1"/>
  <c r="F40" i="1" s="1"/>
  <c r="H40" i="1"/>
  <c r="G40" i="1" s="1"/>
  <c r="C41" i="1"/>
  <c r="D41" i="1" s="1"/>
  <c r="E41" i="1"/>
  <c r="F41" i="1"/>
  <c r="H41" i="1"/>
  <c r="G41" i="1" s="1"/>
  <c r="C42" i="1"/>
  <c r="D42" i="1" s="1"/>
  <c r="E42" i="1"/>
  <c r="F42" i="1" s="1"/>
  <c r="H42" i="1"/>
  <c r="G42" i="1" s="1"/>
</calcChain>
</file>

<file path=xl/sharedStrings.xml><?xml version="1.0" encoding="utf-8"?>
<sst xmlns="http://schemas.openxmlformats.org/spreadsheetml/2006/main" count="61" uniqueCount="42">
  <si>
    <t>E. R. Crain, P.Eng.</t>
  </si>
  <si>
    <t>Program calculates RW@25C (75F) from three methods:</t>
  </si>
  <si>
    <t xml:space="preserve">  1 - Bateman and Konen</t>
  </si>
  <si>
    <t>See www.spec2000.net\14-swrw.htm</t>
  </si>
  <si>
    <t xml:space="preserve">  2 - Crain</t>
  </si>
  <si>
    <t>for equations and discussuin.</t>
  </si>
  <si>
    <t xml:space="preserve">  3 - Kennedy</t>
  </si>
  <si>
    <t>________________________</t>
  </si>
  <si>
    <t>______________________</t>
  </si>
  <si>
    <t>______________</t>
  </si>
  <si>
    <t xml:space="preserve">   Salinity</t>
  </si>
  <si>
    <t xml:space="preserve">  Rw B&amp;K</t>
  </si>
  <si>
    <t xml:space="preserve"> COND</t>
  </si>
  <si>
    <t xml:space="preserve">  Rw ERC</t>
  </si>
  <si>
    <t xml:space="preserve"> Rw DK</t>
  </si>
  <si>
    <t>COND</t>
  </si>
  <si>
    <t xml:space="preserve">     kppm</t>
  </si>
  <si>
    <t xml:space="preserve">     Wt%</t>
  </si>
  <si>
    <t>@75F</t>
  </si>
  <si>
    <t>ohm-m</t>
  </si>
  <si>
    <t>S/m</t>
  </si>
  <si>
    <t xml:space="preserve">  S/m</t>
  </si>
  <si>
    <t>My NaCL Equiv</t>
  </si>
  <si>
    <t>Data For Comparison of Methods</t>
  </si>
  <si>
    <t xml:space="preserve">     ====</t>
  </si>
  <si>
    <t>c. E.R. Crain, P.Eng. 2018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</si>
  <si>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</si>
  <si>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</si>
  <si>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</si>
  <si>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</si>
  <si>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</si>
  <si>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</si>
  <si>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</si>
  <si>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</si>
  <si>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>REFERENCE:</t>
  </si>
  <si>
    <t xml:space="preserve">www.spec2000.net/14-swrw.htm </t>
  </si>
  <si>
    <t xml:space="preserve"> PROGRAM DOCUMENTATION</t>
  </si>
  <si>
    <t>CALCULATED RESULTS</t>
  </si>
  <si>
    <t>Click on graph to edit features. Click on margin to stretch or squeeze.</t>
  </si>
  <si>
    <t>META/LOG "SAL"</t>
  </si>
  <si>
    <t>CALCULATE WATER SALINITY -- 3 METHODS</t>
  </si>
  <si>
    <t xml:space="preserve">A Knowledge Based System For Formation Evaluation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</si>
</sst>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hh:mm"/>
  </numFmts>
  <fonts count="33">
    <font>
      <sz val="10"/>
      <name val="COUR"/>
    </font>
    <font>
      <b/>
      <sz val="10"/>
      <name val="Arial"/>
      <family val="2"/>
    </font>
    <font>
      <b/>
      <sz val="10"/>
      <color indexed="8"/>
      <name val="COUR"/>
    </font>
    <font>
      <b/>
      <sz val="24"/>
      <color indexed="13"/>
      <name val="Times New Roman"/>
      <family val="1"/>
    </font>
    <font>
      <b/>
      <sz val="12"/>
      <color indexed="8"/>
      <name val="COUR"/>
    </font>
    <font>
      <b/>
      <sz val="24"/>
      <color indexed="10"/>
      <name val="Times New Roman"/>
      <family val="1"/>
    </font>
    <font>
      <b/>
      <sz val="10"/>
      <name val="Arial"/>
      <family val="2"/>
    </font>
    <font>
      <sz val="10"/>
      <name val="COUR"/>
    </font>
    <font>
      <b/>
      <sz val="14"/>
      <color indexed="13"/>
      <name val="COUR"/>
    </font>
    <font>
      <b/>
      <sz val="12"/>
      <color indexed="8"/>
      <name val="COUR"/>
    </font>
    <font>
      <b/>
      <sz val="10"/>
      <color indexed="13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OUR"/>
    </font>
    <font>
      <b/>
      <sz val="12"/>
      <color indexed="8"/>
      <name val="COUR"/>
    </font>
    <font>
      <b/>
      <sz val="10"/>
      <color indexed="8"/>
      <name val="COUR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OUR"/>
    </font>
    <font>
      <b/>
      <sz val="10"/>
      <color indexed="8"/>
      <name val="COUR"/>
    </font>
    <font>
      <b/>
      <sz val="12"/>
      <color indexed="8"/>
      <name val="COUR"/>
    </font>
    <font>
      <b/>
      <sz val="10"/>
      <color indexed="8"/>
      <name val="COUR"/>
    </font>
    <font>
      <b/>
      <sz val="12"/>
      <color indexed="8"/>
      <name val="COUR"/>
    </font>
    <font>
      <b/>
      <sz val="12"/>
      <color indexed="8"/>
      <name val="COUR"/>
    </font>
    <font>
      <b/>
      <sz val="12"/>
      <color indexed="8"/>
      <name val="COUR"/>
    </font>
    <font>
      <b/>
      <sz val="12"/>
      <color indexed="8"/>
      <name val="COUR"/>
    </font>
    <font>
      <b/>
      <sz val="10"/>
      <color indexed="9"/>
      <name val="COUR"/>
    </font>
    <font>
      <sz val="10"/>
      <name val="COU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theme="10"/>
      <name val="Arial"/>
      <family val="2"/>
    </font>
    <font>
      <sz val="1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15"/>
      </patternFill>
    </fill>
    <fill>
      <patternFill patternType="lightGray">
        <bgColor indexed="15"/>
      </patternFill>
    </fill>
    <fill>
      <patternFill patternType="solid">
        <fgColor indexed="15"/>
      </patternFill>
    </fill>
  </fills>
  <borders count="20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2" fontId="0" fillId="0" borderId="0"/>
    <xf numFmtId="0" fontId="28" fillId="0" borderId="0" applyNumberFormat="0" applyFill="0" applyBorder="0" applyAlignment="0" applyProtection="0"/>
  </cellStyleXfs>
  <cellXfs count="105">
    <xf numFmtId="2" fontId="27" fillId="0" borderId="0" xfId="0" applyNumberFormat="1" applyFont="1" applyAlignment="1" applyProtection="1">
      <protection locked="0"/>
    </xf>
    <xf numFmtId="165" fontId="1" fillId="2" borderId="1" xfId="0" applyNumberFormat="1" applyFont="1" applyFill="1" applyBorder="1" applyAlignment="1"/>
    <xf numFmtId="2" fontId="1" fillId="2" borderId="1" xfId="0" applyFont="1" applyFill="1" applyBorder="1" applyAlignment="1"/>
    <xf numFmtId="165" fontId="1" fillId="2" borderId="0" xfId="0" applyNumberFormat="1" applyFont="1" applyFill="1" applyAlignment="1"/>
    <xf numFmtId="2" fontId="1" fillId="2" borderId="0" xfId="0" applyFont="1" applyFill="1" applyAlignment="1"/>
    <xf numFmtId="164" fontId="1" fillId="2" borderId="0" xfId="0" applyNumberFormat="1" applyFont="1" applyFill="1" applyAlignment="1"/>
    <xf numFmtId="2" fontId="6" fillId="2" borderId="0" xfId="0" applyFont="1" applyFill="1" applyAlignment="1"/>
    <xf numFmtId="164" fontId="6" fillId="2" borderId="0" xfId="0" applyNumberFormat="1" applyFont="1" applyFill="1" applyAlignment="1"/>
    <xf numFmtId="2" fontId="7" fillId="0" borderId="0" xfId="0" applyNumberFormat="1" applyFont="1" applyAlignment="1"/>
    <xf numFmtId="2" fontId="10" fillId="4" borderId="0" xfId="0" applyFont="1" applyFill="1" applyAlignment="1"/>
    <xf numFmtId="2" fontId="13" fillId="7" borderId="0" xfId="0" applyNumberFormat="1" applyFont="1" applyFill="1" applyAlignment="1"/>
    <xf numFmtId="2" fontId="14" fillId="3" borderId="1" xfId="0" applyFont="1" applyFill="1" applyBorder="1" applyAlignment="1"/>
    <xf numFmtId="2" fontId="14" fillId="3" borderId="2" xfId="0" applyFont="1" applyFill="1" applyBorder="1" applyAlignment="1"/>
    <xf numFmtId="2" fontId="14" fillId="3" borderId="0" xfId="0" applyFont="1" applyFill="1" applyAlignment="1"/>
    <xf numFmtId="2" fontId="15" fillId="6" borderId="1" xfId="0" applyFont="1" applyFill="1" applyBorder="1" applyAlignment="1"/>
    <xf numFmtId="2" fontId="15" fillId="6" borderId="0" xfId="0" applyNumberFormat="1" applyFont="1" applyFill="1" applyAlignment="1" applyProtection="1">
      <protection locked="0"/>
    </xf>
    <xf numFmtId="2" fontId="15" fillId="6" borderId="0" xfId="0" applyFont="1" applyFill="1" applyAlignment="1"/>
    <xf numFmtId="2" fontId="19" fillId="2" borderId="1" xfId="0" applyNumberFormat="1" applyFont="1" applyFill="1" applyBorder="1" applyAlignment="1" applyProtection="1">
      <protection locked="0"/>
    </xf>
    <xf numFmtId="164" fontId="19" fillId="2" borderId="1" xfId="0" applyNumberFormat="1" applyFont="1" applyFill="1" applyBorder="1" applyAlignment="1" applyProtection="1">
      <protection locked="0"/>
    </xf>
    <xf numFmtId="2" fontId="19" fillId="2" borderId="0" xfId="0" applyNumberFormat="1" applyFont="1" applyFill="1" applyAlignment="1" applyProtection="1">
      <protection locked="0"/>
    </xf>
    <xf numFmtId="164" fontId="19" fillId="2" borderId="0" xfId="0" applyNumberFormat="1" applyFont="1" applyFill="1" applyAlignment="1" applyProtection="1">
      <protection locked="0"/>
    </xf>
    <xf numFmtId="0" fontId="20" fillId="3" borderId="1" xfId="0" applyNumberFormat="1" applyFont="1" applyFill="1" applyBorder="1" applyAlignment="1">
      <alignment horizontal="centerContinuous"/>
    </xf>
    <xf numFmtId="2" fontId="20" fillId="3" borderId="0" xfId="0" applyFont="1" applyFill="1" applyAlignment="1">
      <alignment horizontal="left"/>
    </xf>
    <xf numFmtId="2" fontId="21" fillId="6" borderId="0" xfId="0" applyFont="1" applyFill="1" applyAlignment="1">
      <alignment horizontal="right"/>
    </xf>
    <xf numFmtId="2" fontId="22" fillId="3" borderId="0" xfId="0" applyFont="1" applyFill="1" applyAlignment="1">
      <alignment horizontal="center"/>
    </xf>
    <xf numFmtId="2" fontId="23" fillId="8" borderId="1" xfId="0" applyFont="1" applyFill="1" applyBorder="1" applyAlignment="1">
      <alignment horizontal="center"/>
    </xf>
    <xf numFmtId="2" fontId="24" fillId="3" borderId="0" xfId="0" applyFont="1" applyFill="1" applyAlignment="1">
      <alignment horizontal="right"/>
    </xf>
    <xf numFmtId="2" fontId="25" fillId="8" borderId="1" xfId="0" applyFont="1" applyFill="1" applyBorder="1" applyAlignment="1"/>
    <xf numFmtId="2" fontId="25" fillId="8" borderId="3" xfId="0" applyFont="1" applyFill="1" applyBorder="1" applyAlignment="1"/>
    <xf numFmtId="2" fontId="26" fillId="8" borderId="0" xfId="0" applyNumberFormat="1" applyFont="1" applyFill="1" applyAlignment="1" applyProtection="1">
      <protection locked="0"/>
    </xf>
    <xf numFmtId="2" fontId="26" fillId="8" borderId="2" xfId="0" applyNumberFormat="1" applyFont="1" applyFill="1" applyBorder="1" applyAlignment="1" applyProtection="1">
      <protection locked="0"/>
    </xf>
    <xf numFmtId="0" fontId="29" fillId="0" borderId="5" xfId="0" applyNumberFormat="1" applyFont="1" applyBorder="1" applyAlignment="1"/>
    <xf numFmtId="0" fontId="29" fillId="0" borderId="0" xfId="0" applyNumberFormat="1" applyFont="1" applyAlignment="1"/>
    <xf numFmtId="0" fontId="29" fillId="0" borderId="3" xfId="0" applyNumberFormat="1" applyFont="1" applyBorder="1" applyAlignment="1"/>
    <xf numFmtId="0" fontId="29" fillId="0" borderId="1" xfId="0" applyNumberFormat="1" applyFont="1" applyBorder="1" applyAlignment="1"/>
    <xf numFmtId="0" fontId="29" fillId="0" borderId="6" xfId="0" applyNumberFormat="1" applyFont="1" applyBorder="1" applyAlignment="1"/>
    <xf numFmtId="0" fontId="29" fillId="0" borderId="0" xfId="0" applyNumberFormat="1" applyFont="1" applyAlignment="1">
      <alignment horizontal="right"/>
    </xf>
    <xf numFmtId="0" fontId="29" fillId="0" borderId="7" xfId="0" applyNumberFormat="1" applyFont="1" applyBorder="1" applyAlignment="1"/>
    <xf numFmtId="2" fontId="2" fillId="9" borderId="0" xfId="0" applyNumberFormat="1" applyFont="1" applyFill="1" applyBorder="1" applyAlignment="1"/>
    <xf numFmtId="0" fontId="29" fillId="0" borderId="8" xfId="0" applyNumberFormat="1" applyFont="1" applyBorder="1" applyAlignment="1"/>
    <xf numFmtId="0" fontId="29" fillId="0" borderId="9" xfId="0" applyNumberFormat="1" applyFont="1" applyBorder="1" applyAlignment="1"/>
    <xf numFmtId="0" fontId="29" fillId="0" borderId="10" xfId="0" applyNumberFormat="1" applyFont="1" applyBorder="1" applyAlignment="1"/>
    <xf numFmtId="0" fontId="29" fillId="0" borderId="0" xfId="0" applyNumberFormat="1" applyFont="1" applyBorder="1" applyAlignment="1"/>
    <xf numFmtId="15" fontId="29" fillId="0" borderId="8" xfId="0" applyNumberFormat="1" applyFont="1" applyBorder="1" applyAlignment="1"/>
    <xf numFmtId="2" fontId="2" fillId="9" borderId="0" xfId="0" applyNumberFormat="1" applyFont="1" applyFill="1" applyAlignment="1"/>
    <xf numFmtId="2" fontId="30" fillId="0" borderId="5" xfId="0" applyFont="1" applyBorder="1" applyAlignment="1"/>
    <xf numFmtId="2" fontId="30" fillId="0" borderId="0" xfId="0" applyFont="1" applyBorder="1" applyAlignment="1"/>
    <xf numFmtId="0" fontId="31" fillId="0" borderId="0" xfId="1" applyFont="1" applyBorder="1" applyAlignment="1"/>
    <xf numFmtId="2" fontId="15" fillId="6" borderId="0" xfId="0" applyNumberFormat="1" applyFont="1" applyFill="1" applyBorder="1" applyAlignment="1" applyProtection="1">
      <protection locked="0"/>
    </xf>
    <xf numFmtId="2" fontId="15" fillId="6" borderId="0" xfId="0" applyFont="1" applyFill="1" applyBorder="1" applyAlignment="1"/>
    <xf numFmtId="166" fontId="18" fillId="6" borderId="0" xfId="0" applyNumberFormat="1" applyFont="1" applyFill="1" applyBorder="1" applyAlignment="1"/>
    <xf numFmtId="2" fontId="4" fillId="3" borderId="11" xfId="0" applyFont="1" applyFill="1" applyBorder="1" applyAlignment="1"/>
    <xf numFmtId="2" fontId="14" fillId="3" borderId="12" xfId="0" applyFont="1" applyFill="1" applyBorder="1" applyAlignment="1"/>
    <xf numFmtId="165" fontId="1" fillId="2" borderId="13" xfId="0" applyNumberFormat="1" applyFont="1" applyFill="1" applyBorder="1" applyAlignment="1"/>
    <xf numFmtId="164" fontId="1" fillId="2" borderId="13" xfId="0" applyNumberFormat="1" applyFont="1" applyFill="1" applyBorder="1" applyAlignment="1"/>
    <xf numFmtId="2" fontId="1" fillId="2" borderId="13" xfId="0" applyFont="1" applyFill="1" applyBorder="1" applyAlignment="1"/>
    <xf numFmtId="165" fontId="1" fillId="2" borderId="11" xfId="0" applyNumberFormat="1" applyFont="1" applyFill="1" applyBorder="1" applyAlignment="1"/>
    <xf numFmtId="165" fontId="1" fillId="2" borderId="12" xfId="0" applyNumberFormat="1" applyFont="1" applyFill="1" applyBorder="1" applyAlignment="1"/>
    <xf numFmtId="164" fontId="1" fillId="2" borderId="12" xfId="0" applyNumberFormat="1" applyFont="1" applyFill="1" applyBorder="1" applyAlignment="1"/>
    <xf numFmtId="2" fontId="1" fillId="2" borderId="12" xfId="0" applyFont="1" applyFill="1" applyBorder="1" applyAlignment="1"/>
    <xf numFmtId="2" fontId="19" fillId="2" borderId="12" xfId="0" applyNumberFormat="1" applyFont="1" applyFill="1" applyBorder="1" applyAlignment="1" applyProtection="1">
      <protection locked="0"/>
    </xf>
    <xf numFmtId="164" fontId="19" fillId="2" borderId="12" xfId="0" applyNumberFormat="1" applyFont="1" applyFill="1" applyBorder="1" applyAlignment="1" applyProtection="1">
      <protection locked="0"/>
    </xf>
    <xf numFmtId="2" fontId="10" fillId="4" borderId="5" xfId="0" applyFont="1" applyFill="1" applyBorder="1" applyAlignment="1"/>
    <xf numFmtId="2" fontId="2" fillId="3" borderId="14" xfId="0" applyFont="1" applyFill="1" applyBorder="1" applyAlignment="1"/>
    <xf numFmtId="2" fontId="15" fillId="6" borderId="14" xfId="0" applyFont="1" applyFill="1" applyBorder="1" applyAlignment="1"/>
    <xf numFmtId="2" fontId="15" fillId="6" borderId="5" xfId="0" applyFont="1" applyFill="1" applyBorder="1" applyAlignment="1"/>
    <xf numFmtId="2" fontId="4" fillId="3" borderId="14" xfId="0" applyFont="1" applyFill="1" applyBorder="1" applyAlignment="1"/>
    <xf numFmtId="2" fontId="13" fillId="7" borderId="5" xfId="0" applyNumberFormat="1" applyFont="1" applyFill="1" applyBorder="1" applyAlignment="1"/>
    <xf numFmtId="2" fontId="14" fillId="3" borderId="5" xfId="0" applyFont="1" applyFill="1" applyBorder="1" applyAlignment="1"/>
    <xf numFmtId="2" fontId="25" fillId="8" borderId="14" xfId="0" applyFont="1" applyFill="1" applyBorder="1" applyAlignment="1"/>
    <xf numFmtId="165" fontId="1" fillId="2" borderId="14" xfId="0" applyNumberFormat="1" applyFont="1" applyFill="1" applyBorder="1" applyAlignment="1"/>
    <xf numFmtId="165" fontId="6" fillId="2" borderId="5" xfId="0" applyNumberFormat="1" applyFont="1" applyFill="1" applyBorder="1" applyAlignment="1"/>
    <xf numFmtId="2" fontId="21" fillId="6" borderId="14" xfId="0" applyFont="1" applyFill="1" applyBorder="1" applyAlignment="1">
      <alignment horizontal="right"/>
    </xf>
    <xf numFmtId="165" fontId="1" fillId="2" borderId="5" xfId="0" applyNumberFormat="1" applyFont="1" applyFill="1" applyBorder="1" applyAlignment="1"/>
    <xf numFmtId="2" fontId="5" fillId="5" borderId="0" xfId="0" applyFont="1" applyFill="1" applyBorder="1" applyAlignment="1"/>
    <xf numFmtId="2" fontId="9" fillId="5" borderId="0" xfId="0" applyFont="1" applyFill="1" applyBorder="1" applyAlignment="1"/>
    <xf numFmtId="2" fontId="11" fillId="5" borderId="0" xfId="0" applyFont="1" applyFill="1" applyBorder="1" applyAlignment="1">
      <alignment horizontal="right"/>
    </xf>
    <xf numFmtId="2" fontId="12" fillId="5" borderId="0" xfId="0" applyFont="1" applyFill="1" applyBorder="1" applyAlignment="1"/>
    <xf numFmtId="2" fontId="16" fillId="3" borderId="0" xfId="0" applyFont="1" applyFill="1" applyBorder="1" applyAlignment="1">
      <alignment horizontal="right"/>
    </xf>
    <xf numFmtId="2" fontId="17" fillId="3" borderId="0" xfId="0" applyFont="1" applyFill="1" applyBorder="1" applyAlignment="1"/>
    <xf numFmtId="165" fontId="17" fillId="3" borderId="0" xfId="0" applyNumberFormat="1" applyFont="1" applyFill="1" applyBorder="1" applyAlignment="1"/>
    <xf numFmtId="1" fontId="17" fillId="3" borderId="0" xfId="0" applyNumberFormat="1" applyFont="1" applyFill="1" applyBorder="1" applyAlignment="1"/>
    <xf numFmtId="1" fontId="14" fillId="3" borderId="0" xfId="0" applyNumberFormat="1" applyFont="1" applyFill="1" applyBorder="1" applyAlignment="1"/>
    <xf numFmtId="2" fontId="14" fillId="3" borderId="0" xfId="0" applyFont="1" applyFill="1" applyBorder="1" applyAlignment="1"/>
    <xf numFmtId="2" fontId="24" fillId="3" borderId="0" xfId="0" applyFont="1" applyFill="1" applyBorder="1" applyAlignment="1">
      <alignment horizontal="right"/>
    </xf>
    <xf numFmtId="1" fontId="24" fillId="3" borderId="0" xfId="0" applyNumberFormat="1" applyFont="1" applyFill="1" applyBorder="1" applyAlignment="1">
      <alignment horizontal="right"/>
    </xf>
    <xf numFmtId="2" fontId="25" fillId="8" borderId="0" xfId="0" applyFont="1" applyFill="1" applyBorder="1" applyAlignment="1"/>
    <xf numFmtId="2" fontId="4" fillId="5" borderId="5" xfId="0" applyFont="1" applyFill="1" applyBorder="1" applyAlignment="1">
      <alignment horizontal="right"/>
    </xf>
    <xf numFmtId="2" fontId="11" fillId="5" borderId="5" xfId="0" applyFont="1" applyFill="1" applyBorder="1" applyAlignment="1">
      <alignment horizontal="right"/>
    </xf>
    <xf numFmtId="2" fontId="16" fillId="3" borderId="5" xfId="0" applyFont="1" applyFill="1" applyBorder="1" applyAlignment="1">
      <alignment horizontal="right"/>
    </xf>
    <xf numFmtId="1" fontId="14" fillId="3" borderId="5" xfId="0" applyNumberFormat="1" applyFont="1" applyFill="1" applyBorder="1" applyAlignment="1"/>
    <xf numFmtId="2" fontId="24" fillId="3" borderId="5" xfId="0" applyFont="1" applyFill="1" applyBorder="1" applyAlignment="1">
      <alignment horizontal="right"/>
    </xf>
    <xf numFmtId="2" fontId="25" fillId="8" borderId="5" xfId="0" applyFont="1" applyFill="1" applyBorder="1" applyAlignment="1"/>
    <xf numFmtId="2" fontId="7" fillId="0" borderId="0" xfId="0" applyNumberFormat="1" applyFont="1" applyBorder="1" applyAlignment="1"/>
    <xf numFmtId="0" fontId="32" fillId="0" borderId="0" xfId="0" applyNumberFormat="1" applyFont="1" applyAlignment="1"/>
    <xf numFmtId="0" fontId="1" fillId="3" borderId="19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2" fontId="28" fillId="3" borderId="4" xfId="1" applyNumberFormat="1" applyFill="1" applyBorder="1" applyAlignment="1">
      <alignment horizontal="center"/>
    </xf>
    <xf numFmtId="2" fontId="28" fillId="3" borderId="15" xfId="1" applyNumberFormat="1" applyFill="1" applyBorder="1" applyAlignment="1">
      <alignment horizontal="center"/>
    </xf>
    <xf numFmtId="2" fontId="3" fillId="4" borderId="14" xfId="0" applyFont="1" applyFill="1" applyBorder="1" applyAlignment="1">
      <alignment horizontal="center"/>
    </xf>
    <xf numFmtId="2" fontId="3" fillId="4" borderId="1" xfId="0" applyFont="1" applyFill="1" applyBorder="1" applyAlignment="1">
      <alignment horizontal="center"/>
    </xf>
    <xf numFmtId="2" fontId="3" fillId="4" borderId="16" xfId="0" applyFont="1" applyFill="1" applyBorder="1" applyAlignment="1">
      <alignment horizontal="center"/>
    </xf>
    <xf numFmtId="2" fontId="8" fillId="4" borderId="5" xfId="0" applyFont="1" applyFill="1" applyBorder="1" applyAlignment="1">
      <alignment horizontal="center"/>
    </xf>
    <xf numFmtId="2" fontId="8" fillId="4" borderId="0" xfId="0" applyFont="1" applyFill="1" applyBorder="1" applyAlignment="1">
      <alignment horizontal="center"/>
    </xf>
    <xf numFmtId="2" fontId="8" fillId="4" borderId="1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META/SAL CROSSPLOT</a:t>
            </a:r>
          </a:p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 sz="1400"/>
              <a:t>Rw@75F vs Salinity kppm</a:t>
            </a:r>
          </a:p>
        </c:rich>
      </c:tx>
      <c:layout>
        <c:manualLayout>
          <c:xMode val="edge"/>
          <c:yMode val="edge"/>
          <c:x val="0.34443671975797591"/>
          <c:y val="2.9739776951672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77358490566038"/>
          <c:y val="0.17658008591216556"/>
          <c:w val="0.80542452830188682"/>
          <c:h val="0.66171063773400995"/>
        </c:manualLayout>
      </c:layout>
      <c:scatterChart>
        <c:scatterStyle val="lineMarker"/>
        <c:varyColors val="0"/>
        <c:ser>
          <c:idx val="0"/>
          <c:order val="0"/>
          <c:tx>
            <c:v>Bateman and Konen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'4metasal'!$A$31:$A$42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125</c:v>
                </c:pt>
                <c:pt idx="7">
                  <c:v>150</c:v>
                </c:pt>
                <c:pt idx="8">
                  <c:v>175</c:v>
                </c:pt>
                <c:pt idx="9">
                  <c:v>200</c:v>
                </c:pt>
                <c:pt idx="10">
                  <c:v>225</c:v>
                </c:pt>
                <c:pt idx="11">
                  <c:v>250</c:v>
                </c:pt>
              </c:numCache>
            </c:numRef>
          </c:xVal>
          <c:yVal>
            <c:numRef>
              <c:f>'4metasal'!$C$31:$C$42</c:f>
              <c:numCache>
                <c:formatCode>0.000</c:formatCode>
                <c:ptCount val="12"/>
                <c:pt idx="0">
                  <c:v>0</c:v>
                </c:pt>
                <c:pt idx="1">
                  <c:v>0.56437146536710647</c:v>
                </c:pt>
                <c:pt idx="2">
                  <c:v>0.24242435925206365</c:v>
                </c:pt>
                <c:pt idx="3">
                  <c:v>0.13100771529392852</c:v>
                </c:pt>
                <c:pt idx="4">
                  <c:v>9.2895685598393105E-2</c:v>
                </c:pt>
                <c:pt idx="5">
                  <c:v>7.3534376561020354E-2</c:v>
                </c:pt>
                <c:pt idx="6">
                  <c:v>6.1781885288395726E-2</c:v>
                </c:pt>
                <c:pt idx="7">
                  <c:v>5.3874606578061451E-2</c:v>
                </c:pt>
                <c:pt idx="8">
                  <c:v>4.8183431212862851E-2</c:v>
                </c:pt>
                <c:pt idx="9">
                  <c:v>4.3887238146505095E-2</c:v>
                </c:pt>
                <c:pt idx="10">
                  <c:v>4.0526757733022417E-2</c:v>
                </c:pt>
                <c:pt idx="11">
                  <c:v>3.7824814366078666E-2</c:v>
                </c:pt>
              </c:numCache>
            </c:numRef>
          </c:yVal>
          <c:smooth val="0"/>
        </c:ser>
        <c:ser>
          <c:idx val="1"/>
          <c:order val="1"/>
          <c:tx>
            <c:v>Crain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'4metasal'!$A$31:$A$42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125</c:v>
                </c:pt>
                <c:pt idx="7">
                  <c:v>150</c:v>
                </c:pt>
                <c:pt idx="8">
                  <c:v>175</c:v>
                </c:pt>
                <c:pt idx="9">
                  <c:v>200</c:v>
                </c:pt>
                <c:pt idx="10">
                  <c:v>225</c:v>
                </c:pt>
                <c:pt idx="11">
                  <c:v>250</c:v>
                </c:pt>
              </c:numCache>
            </c:numRef>
          </c:xVal>
          <c:yVal>
            <c:numRef>
              <c:f>'4metasal'!$E$31:$E$42</c:f>
              <c:numCache>
                <c:formatCode>0.000</c:formatCode>
                <c:ptCount val="12"/>
                <c:pt idx="0">
                  <c:v>0</c:v>
                </c:pt>
                <c:pt idx="1">
                  <c:v>0.57512054292206627</c:v>
                </c:pt>
                <c:pt idx="2">
                  <c:v>0.25678619552860699</c:v>
                </c:pt>
                <c:pt idx="3">
                  <c:v>0.13952925544818509</c:v>
                </c:pt>
                <c:pt idx="4">
                  <c:v>9.7657357549491355E-2</c:v>
                </c:pt>
                <c:pt idx="5">
                  <c:v>7.5815653118923326E-2</c:v>
                </c:pt>
                <c:pt idx="6">
                  <c:v>6.2298568730370943E-2</c:v>
                </c:pt>
                <c:pt idx="7">
                  <c:v>5.3063827515602298E-2</c:v>
                </c:pt>
                <c:pt idx="8">
                  <c:v>4.6332464082280964E-2</c:v>
                </c:pt>
                <c:pt idx="9">
                  <c:v>4.1195756684758229E-2</c:v>
                </c:pt>
                <c:pt idx="10">
                  <c:v>3.7139689164041326E-2</c:v>
                </c:pt>
                <c:pt idx="11">
                  <c:v>3.3851013262384926E-2</c:v>
                </c:pt>
              </c:numCache>
            </c:numRef>
          </c:yVal>
          <c:smooth val="0"/>
        </c:ser>
        <c:ser>
          <c:idx val="2"/>
          <c:order val="2"/>
          <c:tx>
            <c:v>Kennedy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'4metasal'!$A$31:$A$42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125</c:v>
                </c:pt>
                <c:pt idx="7">
                  <c:v>150</c:v>
                </c:pt>
                <c:pt idx="8">
                  <c:v>175</c:v>
                </c:pt>
                <c:pt idx="9">
                  <c:v>200</c:v>
                </c:pt>
                <c:pt idx="10">
                  <c:v>225</c:v>
                </c:pt>
                <c:pt idx="11">
                  <c:v>250</c:v>
                </c:pt>
              </c:numCache>
            </c:numRef>
          </c:xVal>
          <c:yVal>
            <c:numRef>
              <c:f>'4metasal'!$G$31:$G$42</c:f>
              <c:numCache>
                <c:formatCode>0.000</c:formatCode>
                <c:ptCount val="12"/>
                <c:pt idx="0">
                  <c:v>80.739287673712013</c:v>
                </c:pt>
                <c:pt idx="1">
                  <c:v>0.59926549133628915</c:v>
                </c:pt>
                <c:pt idx="2">
                  <c:v>0.24730313720602878</c:v>
                </c:pt>
                <c:pt idx="3">
                  <c:v>0.1297083284946097</c:v>
                </c:pt>
                <c:pt idx="4">
                  <c:v>9.0823716751325431E-2</c:v>
                </c:pt>
                <c:pt idx="5">
                  <c:v>7.1706049271181599E-2</c:v>
                </c:pt>
                <c:pt idx="6">
                  <c:v>6.0547129498218805E-2</c:v>
                </c:pt>
                <c:pt idx="7">
                  <c:v>5.341582325226106E-2</c:v>
                </c:pt>
                <c:pt idx="8">
                  <c:v>4.8636288951416598E-2</c:v>
                </c:pt>
                <c:pt idx="9">
                  <c:v>4.5381802448902768E-2</c:v>
                </c:pt>
                <c:pt idx="10">
                  <c:v>4.3206811516504393E-2</c:v>
                </c:pt>
                <c:pt idx="11">
                  <c:v>4.1861175182680267E-2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158464"/>
        <c:axId val="202160384"/>
      </c:scatterChart>
      <c:valAx>
        <c:axId val="202158464"/>
        <c:scaling>
          <c:logBase val="10"/>
          <c:orientation val="minMax"/>
          <c:max val="1000"/>
          <c:min val="1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Salinity</a:t>
                </a:r>
                <a:r>
                  <a:rPr lang="en-CA" baseline="0"/>
                  <a:t> </a:t>
                </a:r>
                <a:r>
                  <a:rPr lang="en-CA"/>
                  <a:t>- kppm NaCl</a:t>
                </a:r>
              </a:p>
            </c:rich>
          </c:tx>
          <c:layout>
            <c:manualLayout>
              <c:xMode val="edge"/>
              <c:yMode val="edge"/>
              <c:x val="0.37146226415094341"/>
              <c:y val="0.91264018577603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160384"/>
        <c:crosses val="autoZero"/>
        <c:crossBetween val="midCat"/>
      </c:valAx>
      <c:valAx>
        <c:axId val="202160384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Rw</a:t>
                </a:r>
                <a:r>
                  <a:rPr lang="en-CA" baseline="0"/>
                  <a:t> @ 75 F - </a:t>
                </a:r>
                <a:r>
                  <a:rPr lang="en-CA" sz="1400" b="1" i="0" u="none" strike="noStrike" baseline="0">
                    <a:effectLst/>
                  </a:rPr>
                  <a:t>ohm-</a:t>
                </a:r>
                <a:r>
                  <a:rPr lang="en-CA" baseline="0"/>
                  <a:t>m</a:t>
                </a:r>
              </a:p>
            </c:rich>
          </c:tx>
          <c:layout>
            <c:manualLayout>
              <c:xMode val="edge"/>
              <c:yMode val="edge"/>
              <c:x val="7.8939520148840672E-3"/>
              <c:y val="0.331474792416747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158464"/>
        <c:crosses val="autoZero"/>
        <c:crossBetween val="midCat"/>
        <c:majorUnit val="5.000000000000001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13626297553938"/>
          <c:y val="1.9757047097737318E-2"/>
          <c:w val="0.21378045113375962"/>
          <c:h val="0.135070690513128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META/SAL CROSSPLOT</a:t>
            </a:r>
          </a:p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 sz="1400"/>
              <a:t>COND@75F vs Salinity kppm</a:t>
            </a:r>
          </a:p>
        </c:rich>
      </c:tx>
      <c:layout>
        <c:manualLayout>
          <c:xMode val="edge"/>
          <c:yMode val="edge"/>
          <c:x val="0.34443671975797591"/>
          <c:y val="2.9739776951672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77358490566038"/>
          <c:y val="0.17658008591216556"/>
          <c:w val="0.80542452830188682"/>
          <c:h val="0.66171063773400995"/>
        </c:manualLayout>
      </c:layout>
      <c:scatterChart>
        <c:scatterStyle val="lineMarker"/>
        <c:varyColors val="0"/>
        <c:ser>
          <c:idx val="0"/>
          <c:order val="0"/>
          <c:tx>
            <c:v>Bateman and Konen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'4metasal'!$A$31:$A$42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125</c:v>
                </c:pt>
                <c:pt idx="7">
                  <c:v>150</c:v>
                </c:pt>
                <c:pt idx="8">
                  <c:v>175</c:v>
                </c:pt>
                <c:pt idx="9">
                  <c:v>200</c:v>
                </c:pt>
                <c:pt idx="10">
                  <c:v>225</c:v>
                </c:pt>
                <c:pt idx="11">
                  <c:v>250</c:v>
                </c:pt>
              </c:numCache>
            </c:numRef>
          </c:xVal>
          <c:yVal>
            <c:numRef>
              <c:f>'4metasal'!$D$31:$D$42</c:f>
              <c:numCache>
                <c:formatCode>0.00</c:formatCode>
                <c:ptCount val="12"/>
                <c:pt idx="0">
                  <c:v>0</c:v>
                </c:pt>
                <c:pt idx="1">
                  <c:v>1.7718826364644966</c:v>
                </c:pt>
                <c:pt idx="2">
                  <c:v>4.1249980121025622</c:v>
                </c:pt>
                <c:pt idx="3">
                  <c:v>7.6331382297325234</c:v>
                </c:pt>
                <c:pt idx="4">
                  <c:v>10.764762578137406</c:v>
                </c:pt>
                <c:pt idx="5">
                  <c:v>13.599081773273474</c:v>
                </c:pt>
                <c:pt idx="6">
                  <c:v>16.185974178871916</c:v>
                </c:pt>
                <c:pt idx="7">
                  <c:v>18.561620464941178</c:v>
                </c:pt>
                <c:pt idx="8">
                  <c:v>20.754022177919204</c:v>
                </c:pt>
                <c:pt idx="9">
                  <c:v>22.785667137717432</c:v>
                </c:pt>
                <c:pt idx="10">
                  <c:v>24.675055591362298</c:v>
                </c:pt>
                <c:pt idx="11">
                  <c:v>26.437671056934548</c:v>
                </c:pt>
              </c:numCache>
            </c:numRef>
          </c:yVal>
          <c:smooth val="0"/>
        </c:ser>
        <c:ser>
          <c:idx val="1"/>
          <c:order val="1"/>
          <c:tx>
            <c:v>Crain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'4metasal'!$A$31:$A$42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125</c:v>
                </c:pt>
                <c:pt idx="7">
                  <c:v>150</c:v>
                </c:pt>
                <c:pt idx="8">
                  <c:v>175</c:v>
                </c:pt>
                <c:pt idx="9">
                  <c:v>200</c:v>
                </c:pt>
                <c:pt idx="10">
                  <c:v>225</c:v>
                </c:pt>
                <c:pt idx="11">
                  <c:v>250</c:v>
                </c:pt>
              </c:numCache>
            </c:numRef>
          </c:xVal>
          <c:yVal>
            <c:numRef>
              <c:f>'4metasal'!$F$31:$F$42</c:f>
              <c:numCache>
                <c:formatCode>0.00</c:formatCode>
                <c:ptCount val="12"/>
                <c:pt idx="0">
                  <c:v>0</c:v>
                </c:pt>
                <c:pt idx="1">
                  <c:v>1.7387659201307795</c:v>
                </c:pt>
                <c:pt idx="2">
                  <c:v>3.8942903373035724</c:v>
                </c:pt>
                <c:pt idx="3">
                  <c:v>7.166955752669053</c:v>
                </c:pt>
                <c:pt idx="4">
                  <c:v>10.239883866335562</c:v>
                </c:pt>
                <c:pt idx="5">
                  <c:v>13.18988835236194</c:v>
                </c:pt>
                <c:pt idx="6">
                  <c:v>16.051733135764543</c:v>
                </c:pt>
                <c:pt idx="7">
                  <c:v>18.845229355269765</c:v>
                </c:pt>
                <c:pt idx="8">
                  <c:v>21.58313873020262</c:v>
                </c:pt>
                <c:pt idx="9">
                  <c:v>24.274344749928673</c:v>
                </c:pt>
                <c:pt idx="10">
                  <c:v>26.925373434955958</c:v>
                </c:pt>
                <c:pt idx="11">
                  <c:v>29.541213205313266</c:v>
                </c:pt>
              </c:numCache>
            </c:numRef>
          </c:yVal>
          <c:smooth val="0"/>
        </c:ser>
        <c:ser>
          <c:idx val="2"/>
          <c:order val="2"/>
          <c:tx>
            <c:v>Kennedy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'4metasal'!$A$31:$A$42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  <c:pt idx="6">
                  <c:v>125</c:v>
                </c:pt>
                <c:pt idx="7">
                  <c:v>150</c:v>
                </c:pt>
                <c:pt idx="8">
                  <c:v>175</c:v>
                </c:pt>
                <c:pt idx="9">
                  <c:v>200</c:v>
                </c:pt>
                <c:pt idx="10">
                  <c:v>225</c:v>
                </c:pt>
                <c:pt idx="11">
                  <c:v>250</c:v>
                </c:pt>
              </c:numCache>
            </c:numRef>
          </c:xVal>
          <c:yVal>
            <c:numRef>
              <c:f>'4metasal'!$H$31:$H$42</c:f>
              <c:numCache>
                <c:formatCode>0.00</c:formatCode>
                <c:ptCount val="12"/>
                <c:pt idx="0">
                  <c:v>1.2385543999858584E-2</c:v>
                </c:pt>
                <c:pt idx="1">
                  <c:v>1.6687094692706594</c:v>
                </c:pt>
                <c:pt idx="2">
                  <c:v>4.0436203571768594</c:v>
                </c:pt>
                <c:pt idx="3">
                  <c:v>7.7096051703538606</c:v>
                </c:pt>
                <c:pt idx="4">
                  <c:v>11.01033998353086</c:v>
                </c:pt>
                <c:pt idx="5">
                  <c:v>13.945824796707861</c:v>
                </c:pt>
                <c:pt idx="6">
                  <c:v>16.516059609884863</c:v>
                </c:pt>
                <c:pt idx="7">
                  <c:v>18.721044423061862</c:v>
                </c:pt>
                <c:pt idx="8">
                  <c:v>20.560779236238862</c:v>
                </c:pt>
                <c:pt idx="9">
                  <c:v>22.035264049415865</c:v>
                </c:pt>
                <c:pt idx="10">
                  <c:v>23.144498862592862</c:v>
                </c:pt>
                <c:pt idx="11">
                  <c:v>23.888483675769862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98720"/>
        <c:axId val="202000640"/>
      </c:scatterChart>
      <c:valAx>
        <c:axId val="201998720"/>
        <c:scaling>
          <c:orientation val="minMax"/>
          <c:max val="250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Salinity</a:t>
                </a:r>
                <a:r>
                  <a:rPr lang="en-CA" baseline="0"/>
                  <a:t> </a:t>
                </a:r>
                <a:r>
                  <a:rPr lang="en-CA"/>
                  <a:t>- kppm NaCl</a:t>
                </a:r>
              </a:p>
            </c:rich>
          </c:tx>
          <c:layout>
            <c:manualLayout>
              <c:xMode val="edge"/>
              <c:yMode val="edge"/>
              <c:x val="0.37146226415094341"/>
              <c:y val="0.91264018577603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000640"/>
        <c:crosses val="autoZero"/>
        <c:crossBetween val="midCat"/>
      </c:valAx>
      <c:valAx>
        <c:axId val="202000640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baseline="0"/>
                  <a:t>Cw @ 75 F - S/m</a:t>
                </a:r>
              </a:p>
            </c:rich>
          </c:tx>
          <c:layout>
            <c:manualLayout>
              <c:xMode val="edge"/>
              <c:yMode val="edge"/>
              <c:x val="7.8939520148840585E-3"/>
              <c:y val="0.32156153343285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998720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13626297553938"/>
          <c:y val="1.9757047097737318E-2"/>
          <c:w val="0.21378045113375962"/>
          <c:h val="0.135070690513128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12</xdr:col>
      <xdr:colOff>36512</xdr:colOff>
      <xdr:row>71</xdr:row>
      <xdr:rowOff>163513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15875</xdr:colOff>
      <xdr:row>73</xdr:row>
      <xdr:rowOff>190500</xdr:rowOff>
    </xdr:from>
    <xdr:to>
      <xdr:col>12</xdr:col>
      <xdr:colOff>52387</xdr:colOff>
      <xdr:row>99</xdr:row>
      <xdr:rowOff>155575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t/14-swrw.htm" TargetMode="External"/><Relationship Id="rId1" Type="http://schemas.openxmlformats.org/officeDocument/2006/relationships/hyperlink" Target="https://www.spec2000.net/00-fineprint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105"/>
  <sheetViews>
    <sheetView tabSelected="1" showOutlineSymbols="0" defaultGridColor="0" colorId="15" zoomScale="120" zoomScaleNormal="120" workbookViewId="0">
      <selection activeCell="A56" sqref="A56"/>
    </sheetView>
  </sheetViews>
  <sheetFormatPr defaultColWidth="7.7109375" defaultRowHeight="12.75"/>
  <cols>
    <col min="1" max="2" width="11.7109375" customWidth="1"/>
    <col min="3" max="12" width="9.7109375" customWidth="1"/>
  </cols>
  <sheetData>
    <row r="1" spans="1:27" ht="30.75" thickTop="1">
      <c r="A1" s="99" t="s">
        <v>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87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 ht="18" customHeight="1">
      <c r="A2" s="102" t="s">
        <v>40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87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ht="18" customHeight="1">
      <c r="A3" s="102" t="s">
        <v>41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  <c r="M3" s="87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13.5" thickBot="1">
      <c r="A4" s="62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88"/>
      <c r="N4" s="77"/>
      <c r="O4" s="77"/>
      <c r="P4" s="77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ht="17.25" thickTop="1" thickBot="1">
      <c r="A5" s="63" t="s">
        <v>25</v>
      </c>
      <c r="B5" s="11"/>
      <c r="C5" s="11"/>
      <c r="D5" s="11"/>
      <c r="E5" s="11"/>
      <c r="F5" s="11"/>
      <c r="G5" s="11"/>
      <c r="H5" s="11"/>
      <c r="I5" s="11"/>
      <c r="J5" s="97" t="s">
        <v>26</v>
      </c>
      <c r="K5" s="97"/>
      <c r="L5" s="98"/>
      <c r="M5" s="88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ht="15.95" customHeight="1" thickTop="1" thickBot="1">
      <c r="A6" s="6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8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</row>
    <row r="7" spans="1:27" ht="14.25" thickTop="1" thickBot="1">
      <c r="A7" s="31" t="s">
        <v>27</v>
      </c>
      <c r="B7" s="32"/>
      <c r="C7" s="33" t="s">
        <v>28</v>
      </c>
      <c r="D7" s="34"/>
      <c r="E7" s="35"/>
      <c r="F7" s="31"/>
      <c r="G7" s="36" t="s">
        <v>29</v>
      </c>
      <c r="H7" s="33" t="s">
        <v>0</v>
      </c>
      <c r="I7" s="34"/>
      <c r="J7" s="37"/>
      <c r="K7" s="38"/>
      <c r="L7" s="16"/>
      <c r="M7" s="8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ht="14.25" thickTop="1" thickBot="1">
      <c r="A8" s="31" t="s">
        <v>30</v>
      </c>
      <c r="B8" s="32"/>
      <c r="C8" s="39" t="s">
        <v>31</v>
      </c>
      <c r="D8" s="40"/>
      <c r="E8" s="41"/>
      <c r="F8" s="42"/>
      <c r="G8" s="36" t="s">
        <v>32</v>
      </c>
      <c r="H8" s="43" t="s">
        <v>33</v>
      </c>
      <c r="I8" s="40"/>
      <c r="J8" s="35"/>
      <c r="K8" s="44"/>
      <c r="L8" s="16"/>
      <c r="M8" s="8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ht="13.5" thickTop="1">
      <c r="A9" s="45"/>
      <c r="B9" s="46"/>
      <c r="C9" s="46"/>
      <c r="D9" s="46"/>
      <c r="E9" s="46"/>
      <c r="F9" s="46"/>
      <c r="G9" s="46"/>
      <c r="H9" s="46"/>
      <c r="I9" s="46"/>
      <c r="J9" s="46"/>
      <c r="K9" s="44"/>
      <c r="L9" s="16"/>
      <c r="M9" s="8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>
      <c r="A10" s="45" t="s">
        <v>34</v>
      </c>
      <c r="B10" s="46"/>
      <c r="C10" s="47" t="s">
        <v>35</v>
      </c>
      <c r="D10" s="46"/>
      <c r="E10" s="46"/>
      <c r="F10" s="46"/>
      <c r="G10" s="46"/>
      <c r="H10" s="46"/>
      <c r="I10" s="46"/>
      <c r="J10" s="46"/>
      <c r="K10" s="44"/>
      <c r="L10" s="16"/>
      <c r="M10" s="89"/>
      <c r="N10" s="79"/>
      <c r="O10" s="79"/>
      <c r="P10" s="79"/>
      <c r="Q10" s="80"/>
      <c r="R10" s="79"/>
      <c r="S10" s="81"/>
      <c r="T10" s="79"/>
      <c r="U10" s="79"/>
      <c r="V10" s="79"/>
      <c r="W10" s="79"/>
      <c r="X10" s="79"/>
      <c r="Y10" s="79"/>
      <c r="Z10" s="79"/>
      <c r="AA10" s="79"/>
    </row>
    <row r="11" spans="1:27">
      <c r="A11" s="65"/>
      <c r="B11" s="49"/>
      <c r="C11" s="49"/>
      <c r="D11" s="49"/>
      <c r="E11" s="49"/>
      <c r="F11" s="49"/>
      <c r="G11" s="50"/>
      <c r="H11" s="50"/>
      <c r="I11" s="50"/>
      <c r="J11" s="49"/>
      <c r="K11" s="16"/>
      <c r="L11" s="16"/>
      <c r="M11" s="8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>
      <c r="A12" s="65"/>
      <c r="B12" s="49"/>
      <c r="C12" s="49"/>
      <c r="D12" s="49"/>
      <c r="E12" s="49"/>
      <c r="F12" s="50"/>
      <c r="G12" s="50"/>
      <c r="H12" s="50"/>
      <c r="I12" s="50"/>
      <c r="J12" s="49"/>
      <c r="K12" s="16"/>
      <c r="L12" s="16"/>
      <c r="M12" s="89"/>
      <c r="N12" s="79"/>
      <c r="O12" s="79"/>
      <c r="P12" s="81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13.5" thickBot="1">
      <c r="A13" s="65"/>
      <c r="B13" s="16"/>
      <c r="C13" s="48"/>
      <c r="D13" s="49"/>
      <c r="E13" s="16"/>
      <c r="F13" s="16"/>
      <c r="G13" s="16"/>
      <c r="H13" s="49"/>
      <c r="I13" s="15"/>
      <c r="J13" s="16"/>
      <c r="K13" s="16"/>
      <c r="L13" s="16"/>
      <c r="M13" s="89"/>
      <c r="N13" s="79"/>
      <c r="O13" s="79"/>
      <c r="P13" s="81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17.25" thickTop="1" thickBot="1">
      <c r="A14" s="66" t="s">
        <v>36</v>
      </c>
      <c r="B14" s="2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8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13.5" thickTop="1">
      <c r="A15" s="6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8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>
      <c r="A16" s="65" t="s">
        <v>1</v>
      </c>
      <c r="B16" s="16"/>
      <c r="C16" s="16"/>
      <c r="D16" s="16"/>
      <c r="E16" s="16"/>
      <c r="F16" s="16"/>
      <c r="G16" s="23"/>
      <c r="H16" s="16"/>
      <c r="I16" s="23"/>
      <c r="J16" s="16"/>
      <c r="K16" s="16"/>
      <c r="L16" s="16"/>
      <c r="M16" s="89"/>
      <c r="N16" s="79"/>
      <c r="O16" s="79"/>
      <c r="P16" s="81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8">
      <c r="A17" s="67" t="s">
        <v>2</v>
      </c>
      <c r="B17" s="10"/>
      <c r="C17" s="10"/>
      <c r="D17" s="10" t="s">
        <v>3</v>
      </c>
      <c r="E17" s="10"/>
      <c r="F17" s="10"/>
      <c r="G17" s="10"/>
      <c r="H17" s="10"/>
      <c r="I17" s="10"/>
      <c r="J17" s="16"/>
      <c r="K17" s="16"/>
      <c r="L17" s="16"/>
      <c r="M17" s="89"/>
      <c r="N17" s="79"/>
      <c r="O17" s="79"/>
      <c r="P17" s="81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8">
      <c r="A18" s="67" t="s">
        <v>4</v>
      </c>
      <c r="B18" s="10"/>
      <c r="C18" s="10"/>
      <c r="D18" s="10" t="s">
        <v>5</v>
      </c>
      <c r="E18" s="10"/>
      <c r="F18" s="10"/>
      <c r="G18" s="10"/>
      <c r="H18" s="10"/>
      <c r="I18" s="10"/>
      <c r="J18" s="16"/>
      <c r="K18" s="16"/>
      <c r="L18" s="16"/>
      <c r="M18" s="89"/>
      <c r="N18" s="79"/>
      <c r="O18" s="81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8">
      <c r="A19" s="67" t="s">
        <v>6</v>
      </c>
      <c r="B19" s="10"/>
      <c r="C19" s="10"/>
      <c r="D19" s="10"/>
      <c r="E19" s="10"/>
      <c r="F19" s="10"/>
      <c r="G19" s="10"/>
      <c r="H19" s="10"/>
      <c r="I19" s="10"/>
      <c r="J19" s="16"/>
      <c r="K19" s="16"/>
      <c r="L19" s="16"/>
      <c r="M19" s="89"/>
      <c r="N19" s="79"/>
      <c r="O19" s="78"/>
      <c r="P19" s="78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8" ht="13.5" thickBot="1">
      <c r="A20" s="65" t="s">
        <v>7</v>
      </c>
      <c r="B20" s="16" t="s">
        <v>8</v>
      </c>
      <c r="C20" s="16" t="s">
        <v>8</v>
      </c>
      <c r="D20" s="16" t="s">
        <v>8</v>
      </c>
      <c r="E20" s="16" t="s">
        <v>8</v>
      </c>
      <c r="F20" s="16" t="s">
        <v>8</v>
      </c>
      <c r="G20" s="16" t="s">
        <v>8</v>
      </c>
      <c r="H20" s="16" t="s">
        <v>8</v>
      </c>
      <c r="I20" s="16" t="s">
        <v>8</v>
      </c>
      <c r="J20" s="16" t="s">
        <v>9</v>
      </c>
      <c r="K20" s="16" t="s">
        <v>9</v>
      </c>
      <c r="L20" s="16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8" ht="17.25" thickTop="1" thickBot="1">
      <c r="A21" s="51" t="s">
        <v>37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90"/>
      <c r="N21" s="82"/>
      <c r="O21" s="83"/>
      <c r="P21" s="83"/>
      <c r="Q21" s="82"/>
      <c r="R21" s="83"/>
      <c r="S21" s="83"/>
      <c r="T21" s="83"/>
      <c r="U21" s="79"/>
      <c r="V21" s="79"/>
      <c r="W21" s="79"/>
      <c r="X21" s="79"/>
      <c r="Y21" s="79"/>
      <c r="Z21" s="79"/>
      <c r="AA21" s="79"/>
      <c r="AB21" s="93"/>
    </row>
    <row r="22" spans="1:28" ht="16.5" thickTop="1">
      <c r="A22" s="6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68"/>
      <c r="N22" s="83"/>
      <c r="O22" s="83"/>
      <c r="P22" s="83"/>
      <c r="Q22" s="83"/>
      <c r="R22" s="83"/>
      <c r="S22" s="83"/>
      <c r="T22" s="83"/>
      <c r="U22" s="79"/>
      <c r="V22" s="79"/>
      <c r="W22" s="79"/>
      <c r="X22" s="79"/>
      <c r="Y22" s="79"/>
      <c r="Z22" s="79"/>
      <c r="AA22" s="79"/>
      <c r="AB22" s="93"/>
    </row>
    <row r="23" spans="1:28" ht="15.75">
      <c r="A23" s="68" t="s">
        <v>10</v>
      </c>
      <c r="B23" s="12" t="s">
        <v>10</v>
      </c>
      <c r="C23" s="24" t="s">
        <v>11</v>
      </c>
      <c r="D23" s="24" t="s">
        <v>12</v>
      </c>
      <c r="E23" s="24" t="s">
        <v>13</v>
      </c>
      <c r="F23" s="24" t="s">
        <v>12</v>
      </c>
      <c r="G23" s="24" t="s">
        <v>14</v>
      </c>
      <c r="H23" s="24" t="s">
        <v>15</v>
      </c>
      <c r="I23" s="26"/>
      <c r="J23" s="26"/>
      <c r="K23" s="26"/>
      <c r="L23" s="22"/>
      <c r="M23" s="91"/>
      <c r="N23" s="84"/>
      <c r="O23" s="84"/>
      <c r="P23" s="84"/>
      <c r="Q23" s="85"/>
      <c r="R23" s="84"/>
      <c r="S23" s="83"/>
      <c r="T23" s="83"/>
      <c r="U23" s="79"/>
      <c r="V23" s="79"/>
      <c r="W23" s="79"/>
      <c r="X23" s="79"/>
      <c r="Y23" s="79"/>
      <c r="Z23" s="79"/>
      <c r="AA23" s="79"/>
      <c r="AB23" s="93"/>
    </row>
    <row r="24" spans="1:28" ht="16.5" thickBot="1">
      <c r="A24" s="68" t="s">
        <v>16</v>
      </c>
      <c r="B24" s="12" t="s">
        <v>17</v>
      </c>
      <c r="C24" s="24" t="s">
        <v>18</v>
      </c>
      <c r="D24" s="24" t="s">
        <v>18</v>
      </c>
      <c r="E24" s="24" t="s">
        <v>18</v>
      </c>
      <c r="F24" s="24" t="s">
        <v>18</v>
      </c>
      <c r="G24" s="24" t="s">
        <v>18</v>
      </c>
      <c r="H24" s="24" t="s">
        <v>18</v>
      </c>
      <c r="I24" s="26"/>
      <c r="J24" s="26"/>
      <c r="K24" s="26"/>
      <c r="L24" s="26"/>
      <c r="M24" s="68"/>
      <c r="N24" s="84"/>
      <c r="O24" s="84"/>
      <c r="P24" s="84"/>
      <c r="Q24" s="85"/>
      <c r="R24" s="84"/>
      <c r="S24" s="83"/>
      <c r="T24" s="83"/>
      <c r="U24" s="79"/>
      <c r="V24" s="79"/>
      <c r="W24" s="79"/>
      <c r="X24" s="79"/>
      <c r="Y24" s="79"/>
      <c r="Z24" s="79"/>
      <c r="AA24" s="79"/>
      <c r="AB24" s="93"/>
    </row>
    <row r="25" spans="1:28" ht="17.25" thickTop="1" thickBot="1">
      <c r="A25" s="69"/>
      <c r="B25" s="28"/>
      <c r="C25" s="25" t="s">
        <v>19</v>
      </c>
      <c r="D25" s="25" t="s">
        <v>20</v>
      </c>
      <c r="E25" s="25" t="s">
        <v>19</v>
      </c>
      <c r="F25" s="25" t="s">
        <v>21</v>
      </c>
      <c r="G25" s="25" t="s">
        <v>19</v>
      </c>
      <c r="H25" s="25" t="s">
        <v>20</v>
      </c>
      <c r="I25" s="27"/>
      <c r="J25" s="27"/>
      <c r="K25" s="27"/>
      <c r="L25" s="27"/>
      <c r="M25" s="92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"/>
    </row>
    <row r="26" spans="1:28" ht="16.5" thickTop="1">
      <c r="A26" s="70"/>
      <c r="B26" s="1"/>
      <c r="C26" s="1"/>
      <c r="D26" s="1"/>
      <c r="E26" s="1"/>
      <c r="F26" s="1"/>
      <c r="G26" s="1"/>
      <c r="H26" s="1"/>
      <c r="I26" s="2"/>
      <c r="J26" s="1"/>
      <c r="K26" s="18"/>
      <c r="L26" s="17"/>
      <c r="M26" s="92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"/>
    </row>
    <row r="27" spans="1:28" ht="16.5" thickBot="1">
      <c r="A27" s="71" t="s">
        <v>22</v>
      </c>
      <c r="B27" s="3"/>
      <c r="C27" s="3"/>
      <c r="D27" s="4"/>
      <c r="E27" s="7"/>
      <c r="F27" s="6"/>
      <c r="G27" s="5"/>
      <c r="H27" s="4"/>
      <c r="I27" s="4"/>
      <c r="J27" s="3"/>
      <c r="K27" s="20"/>
      <c r="L27" s="19"/>
      <c r="M27" s="92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"/>
    </row>
    <row r="28" spans="1:28" ht="17.25" thickTop="1" thickBot="1">
      <c r="A28" s="72">
        <v>118.3</v>
      </c>
      <c r="B28" s="53">
        <f>A28/10</f>
        <v>11.83</v>
      </c>
      <c r="C28" s="54">
        <f>0.0123+(3647.5/(1000*A28)^0.955)</f>
        <v>6.4454870266328179E-2</v>
      </c>
      <c r="D28" s="55">
        <f>1/C28</f>
        <v>15.514731406144948</v>
      </c>
      <c r="E28" s="54">
        <f>(400000/75/(1000*A28))^0.88</f>
        <v>6.5393157137180122E-2</v>
      </c>
      <c r="F28" s="55">
        <f>1/E28</f>
        <v>15.292119906402823</v>
      </c>
      <c r="G28" s="54">
        <f>1/H28</f>
        <v>6.3039526458680037E-2</v>
      </c>
      <c r="H28" s="55">
        <f>24.30853-0.0364*(0.1*A28-29.46515957)-0.02922*(0.1*A28-29.46515957)^2</f>
        <v>15.863063321953428</v>
      </c>
      <c r="I28" s="4"/>
      <c r="J28" s="3"/>
      <c r="K28" s="20"/>
      <c r="L28" s="19"/>
      <c r="M28" s="92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"/>
    </row>
    <row r="29" spans="1:28" ht="16.5" thickTop="1">
      <c r="A29" s="70"/>
      <c r="B29" s="3"/>
      <c r="C29" s="5"/>
      <c r="D29" s="4"/>
      <c r="E29" s="5"/>
      <c r="F29" s="4"/>
      <c r="G29" s="5"/>
      <c r="H29" s="4"/>
      <c r="I29" s="4"/>
      <c r="J29" s="3"/>
      <c r="K29" s="20"/>
      <c r="L29" s="19"/>
      <c r="M29" s="92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"/>
    </row>
    <row r="30" spans="1:28" ht="15.75">
      <c r="A30" s="73" t="s">
        <v>23</v>
      </c>
      <c r="B30" s="3"/>
      <c r="C30" s="7"/>
      <c r="D30" s="4"/>
      <c r="E30" s="7"/>
      <c r="F30" s="6"/>
      <c r="G30" s="5"/>
      <c r="H30" s="4"/>
      <c r="I30" s="4"/>
      <c r="J30" s="3"/>
      <c r="K30" s="20"/>
      <c r="L30" s="19"/>
      <c r="M30" s="92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"/>
    </row>
    <row r="31" spans="1:28" ht="15.75">
      <c r="A31" s="73">
        <v>0</v>
      </c>
      <c r="B31" s="3">
        <v>0</v>
      </c>
      <c r="C31" s="7" t="s">
        <v>24</v>
      </c>
      <c r="D31" s="4">
        <v>0</v>
      </c>
      <c r="E31" s="7" t="s">
        <v>24</v>
      </c>
      <c r="F31" s="6">
        <v>0</v>
      </c>
      <c r="G31" s="5">
        <f t="shared" ref="G31:G42" si="0">1/H31</f>
        <v>80.739287673712013</v>
      </c>
      <c r="H31" s="4">
        <f t="shared" ref="H31:H42" si="1">24.30853-0.0364*(0.1*A31-29.46515957)-0.02922*(0.1*A31-29.46515957)^2</f>
        <v>1.2385543999858584E-2</v>
      </c>
      <c r="I31" s="4"/>
      <c r="J31" s="3"/>
      <c r="K31" s="20"/>
      <c r="L31" s="19"/>
      <c r="M31" s="92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93"/>
    </row>
    <row r="32" spans="1:28" ht="15.75">
      <c r="A32" s="73">
        <v>10</v>
      </c>
      <c r="B32" s="3">
        <v>1</v>
      </c>
      <c r="C32" s="5">
        <f t="shared" ref="C32:C42" si="2">0.0123+(3647.5/(1000*A32)^0.955)</f>
        <v>0.56437146536710647</v>
      </c>
      <c r="D32" s="4">
        <f t="shared" ref="D32:D42" si="3">1/C32</f>
        <v>1.7718826364644966</v>
      </c>
      <c r="E32" s="5">
        <f t="shared" ref="E32:E42" si="4">(400000/75/(1000*A32))^0.88</f>
        <v>0.57512054292206627</v>
      </c>
      <c r="F32" s="4">
        <f t="shared" ref="F32:F42" si="5">1/E32</f>
        <v>1.7387659201307795</v>
      </c>
      <c r="G32" s="5">
        <f t="shared" si="0"/>
        <v>0.59926549133628915</v>
      </c>
      <c r="H32" s="4">
        <f t="shared" si="1"/>
        <v>1.6687094692706594</v>
      </c>
      <c r="I32" s="4"/>
      <c r="J32" s="3"/>
      <c r="K32" s="20"/>
      <c r="L32" s="19"/>
      <c r="M32" s="92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93"/>
    </row>
    <row r="33" spans="1:28" ht="15.75">
      <c r="A33" s="73">
        <v>25</v>
      </c>
      <c r="B33" s="3">
        <v>2.5</v>
      </c>
      <c r="C33" s="5">
        <f t="shared" si="2"/>
        <v>0.24242435925206365</v>
      </c>
      <c r="D33" s="4">
        <f t="shared" si="3"/>
        <v>4.1249980121025622</v>
      </c>
      <c r="E33" s="5">
        <f t="shared" si="4"/>
        <v>0.25678619552860699</v>
      </c>
      <c r="F33" s="4">
        <f t="shared" si="5"/>
        <v>3.8942903373035724</v>
      </c>
      <c r="G33" s="5">
        <f t="shared" si="0"/>
        <v>0.24730313720602878</v>
      </c>
      <c r="H33" s="4">
        <f t="shared" si="1"/>
        <v>4.0436203571768594</v>
      </c>
      <c r="I33" s="4"/>
      <c r="J33" s="3"/>
      <c r="K33" s="20"/>
      <c r="L33" s="19"/>
      <c r="M33" s="92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93"/>
    </row>
    <row r="34" spans="1:28" ht="15.75">
      <c r="A34" s="73">
        <v>50</v>
      </c>
      <c r="B34" s="3">
        <v>5</v>
      </c>
      <c r="C34" s="5">
        <f t="shared" si="2"/>
        <v>0.13100771529392852</v>
      </c>
      <c r="D34" s="4">
        <f t="shared" si="3"/>
        <v>7.6331382297325234</v>
      </c>
      <c r="E34" s="5">
        <f t="shared" si="4"/>
        <v>0.13952925544818509</v>
      </c>
      <c r="F34" s="4">
        <f t="shared" si="5"/>
        <v>7.166955752669053</v>
      </c>
      <c r="G34" s="5">
        <f t="shared" si="0"/>
        <v>0.1297083284946097</v>
      </c>
      <c r="H34" s="4">
        <f t="shared" si="1"/>
        <v>7.7096051703538606</v>
      </c>
      <c r="I34" s="4"/>
      <c r="J34" s="3"/>
      <c r="K34" s="20"/>
      <c r="L34" s="19"/>
      <c r="M34" s="92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93"/>
    </row>
    <row r="35" spans="1:28" ht="15.75">
      <c r="A35" s="73">
        <v>75</v>
      </c>
      <c r="B35" s="3">
        <v>7.5</v>
      </c>
      <c r="C35" s="5">
        <f t="shared" si="2"/>
        <v>9.2895685598393105E-2</v>
      </c>
      <c r="D35" s="4">
        <f t="shared" si="3"/>
        <v>10.764762578137406</v>
      </c>
      <c r="E35" s="5">
        <f t="shared" si="4"/>
        <v>9.7657357549491355E-2</v>
      </c>
      <c r="F35" s="4">
        <f t="shared" si="5"/>
        <v>10.239883866335562</v>
      </c>
      <c r="G35" s="5">
        <f t="shared" si="0"/>
        <v>9.0823716751325431E-2</v>
      </c>
      <c r="H35" s="4">
        <f t="shared" si="1"/>
        <v>11.01033998353086</v>
      </c>
      <c r="I35" s="4"/>
      <c r="J35" s="3"/>
      <c r="K35" s="20"/>
      <c r="L35" s="19"/>
      <c r="M35" s="92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93"/>
    </row>
    <row r="36" spans="1:28" ht="15.75">
      <c r="A36" s="73">
        <v>100</v>
      </c>
      <c r="B36" s="3">
        <v>10</v>
      </c>
      <c r="C36" s="5">
        <f t="shared" si="2"/>
        <v>7.3534376561020354E-2</v>
      </c>
      <c r="D36" s="4">
        <f t="shared" si="3"/>
        <v>13.599081773273474</v>
      </c>
      <c r="E36" s="5">
        <f t="shared" si="4"/>
        <v>7.5815653118923326E-2</v>
      </c>
      <c r="F36" s="4">
        <f t="shared" si="5"/>
        <v>13.18988835236194</v>
      </c>
      <c r="G36" s="5">
        <f t="shared" si="0"/>
        <v>7.1706049271181599E-2</v>
      </c>
      <c r="H36" s="4">
        <f t="shared" si="1"/>
        <v>13.945824796707861</v>
      </c>
      <c r="I36" s="4"/>
      <c r="J36" s="3"/>
      <c r="K36" s="20"/>
      <c r="L36" s="19"/>
      <c r="M36" s="92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93"/>
    </row>
    <row r="37" spans="1:28" ht="15.75">
      <c r="A37" s="73">
        <v>125</v>
      </c>
      <c r="B37" s="3">
        <v>12.5</v>
      </c>
      <c r="C37" s="5">
        <f t="shared" si="2"/>
        <v>6.1781885288395726E-2</v>
      </c>
      <c r="D37" s="4">
        <f t="shared" si="3"/>
        <v>16.185974178871916</v>
      </c>
      <c r="E37" s="5">
        <f t="shared" si="4"/>
        <v>6.2298568730370943E-2</v>
      </c>
      <c r="F37" s="4">
        <f t="shared" si="5"/>
        <v>16.051733135764543</v>
      </c>
      <c r="G37" s="5">
        <f t="shared" si="0"/>
        <v>6.0547129498218805E-2</v>
      </c>
      <c r="H37" s="4">
        <f t="shared" si="1"/>
        <v>16.516059609884863</v>
      </c>
      <c r="I37" s="4"/>
      <c r="J37" s="3"/>
      <c r="K37" s="20"/>
      <c r="L37" s="19"/>
      <c r="M37" s="92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93"/>
    </row>
    <row r="38" spans="1:28" ht="15.75">
      <c r="A38" s="73">
        <v>150</v>
      </c>
      <c r="B38" s="3">
        <v>15</v>
      </c>
      <c r="C38" s="5">
        <f t="shared" si="2"/>
        <v>5.3874606578061451E-2</v>
      </c>
      <c r="D38" s="4">
        <f t="shared" si="3"/>
        <v>18.561620464941178</v>
      </c>
      <c r="E38" s="5">
        <f t="shared" si="4"/>
        <v>5.3063827515602298E-2</v>
      </c>
      <c r="F38" s="4">
        <f t="shared" si="5"/>
        <v>18.845229355269765</v>
      </c>
      <c r="G38" s="5">
        <f t="shared" si="0"/>
        <v>5.341582325226106E-2</v>
      </c>
      <c r="H38" s="4">
        <f t="shared" si="1"/>
        <v>18.721044423061862</v>
      </c>
      <c r="I38" s="4"/>
      <c r="J38" s="3"/>
      <c r="K38" s="20"/>
      <c r="L38" s="19"/>
      <c r="M38" s="92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93"/>
    </row>
    <row r="39" spans="1:28" ht="15.75">
      <c r="A39" s="73">
        <v>175</v>
      </c>
      <c r="B39" s="3">
        <v>17.5</v>
      </c>
      <c r="C39" s="5">
        <f t="shared" si="2"/>
        <v>4.8183431212862851E-2</v>
      </c>
      <c r="D39" s="4">
        <f t="shared" si="3"/>
        <v>20.754022177919204</v>
      </c>
      <c r="E39" s="5">
        <f t="shared" si="4"/>
        <v>4.6332464082280964E-2</v>
      </c>
      <c r="F39" s="4">
        <f t="shared" si="5"/>
        <v>21.58313873020262</v>
      </c>
      <c r="G39" s="5">
        <f t="shared" si="0"/>
        <v>4.8636288951416598E-2</v>
      </c>
      <c r="H39" s="4">
        <f t="shared" si="1"/>
        <v>20.560779236238862</v>
      </c>
      <c r="I39" s="4"/>
      <c r="J39" s="3"/>
      <c r="K39" s="20"/>
      <c r="L39" s="19"/>
      <c r="M39" s="92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93"/>
    </row>
    <row r="40" spans="1:28" ht="15.75">
      <c r="A40" s="73">
        <v>200</v>
      </c>
      <c r="B40" s="3">
        <v>20</v>
      </c>
      <c r="C40" s="5">
        <f t="shared" si="2"/>
        <v>4.3887238146505095E-2</v>
      </c>
      <c r="D40" s="4">
        <f t="shared" si="3"/>
        <v>22.785667137717432</v>
      </c>
      <c r="E40" s="5">
        <f t="shared" si="4"/>
        <v>4.1195756684758229E-2</v>
      </c>
      <c r="F40" s="4">
        <f t="shared" si="5"/>
        <v>24.274344749928673</v>
      </c>
      <c r="G40" s="5">
        <f t="shared" si="0"/>
        <v>4.5381802448902768E-2</v>
      </c>
      <c r="H40" s="4">
        <f t="shared" si="1"/>
        <v>22.035264049415865</v>
      </c>
      <c r="I40" s="4"/>
      <c r="J40" s="3"/>
      <c r="K40" s="20"/>
      <c r="L40" s="19"/>
      <c r="M40" s="92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93"/>
    </row>
    <row r="41" spans="1:28" ht="15.75">
      <c r="A41" s="73">
        <v>225</v>
      </c>
      <c r="B41" s="3">
        <v>22.5</v>
      </c>
      <c r="C41" s="5">
        <f t="shared" si="2"/>
        <v>4.0526757733022417E-2</v>
      </c>
      <c r="D41" s="4">
        <f t="shared" si="3"/>
        <v>24.675055591362298</v>
      </c>
      <c r="E41" s="5">
        <f t="shared" si="4"/>
        <v>3.7139689164041326E-2</v>
      </c>
      <c r="F41" s="4">
        <f t="shared" si="5"/>
        <v>26.925373434955958</v>
      </c>
      <c r="G41" s="5">
        <f t="shared" si="0"/>
        <v>4.3206811516504393E-2</v>
      </c>
      <c r="H41" s="4">
        <f t="shared" si="1"/>
        <v>23.144498862592862</v>
      </c>
      <c r="I41" s="4"/>
      <c r="J41" s="3"/>
      <c r="K41" s="20"/>
      <c r="L41" s="19"/>
      <c r="M41" s="92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93"/>
    </row>
    <row r="42" spans="1:28" ht="15.75">
      <c r="A42" s="73">
        <v>250</v>
      </c>
      <c r="B42" s="3">
        <v>25</v>
      </c>
      <c r="C42" s="5">
        <f t="shared" si="2"/>
        <v>3.7824814366078666E-2</v>
      </c>
      <c r="D42" s="4">
        <f t="shared" si="3"/>
        <v>26.437671056934548</v>
      </c>
      <c r="E42" s="5">
        <f t="shared" si="4"/>
        <v>3.3851013262384926E-2</v>
      </c>
      <c r="F42" s="4">
        <f t="shared" si="5"/>
        <v>29.541213205313266</v>
      </c>
      <c r="G42" s="5">
        <f t="shared" si="0"/>
        <v>4.1861175182680267E-2</v>
      </c>
      <c r="H42" s="4">
        <f t="shared" si="1"/>
        <v>23.888483675769862</v>
      </c>
      <c r="I42" s="4"/>
      <c r="J42" s="3"/>
      <c r="K42" s="20"/>
      <c r="L42" s="19"/>
      <c r="M42" s="92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93"/>
    </row>
    <row r="43" spans="1:28" ht="15.75">
      <c r="A43" s="73"/>
      <c r="B43" s="3"/>
      <c r="C43" s="5"/>
      <c r="D43" s="4"/>
      <c r="E43" s="5"/>
      <c r="F43" s="4"/>
      <c r="G43" s="5"/>
      <c r="H43" s="4"/>
      <c r="I43" s="4"/>
      <c r="J43" s="3"/>
      <c r="K43" s="20"/>
      <c r="L43" s="19"/>
      <c r="M43" s="92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93"/>
    </row>
    <row r="44" spans="1:28" ht="16.5" thickBot="1">
      <c r="A44" s="73"/>
      <c r="B44" s="3"/>
      <c r="C44" s="5"/>
      <c r="D44" s="4"/>
      <c r="E44" s="5"/>
      <c r="F44" s="4"/>
      <c r="G44" s="5"/>
      <c r="H44" s="4"/>
      <c r="I44" s="4"/>
      <c r="J44" s="3"/>
      <c r="K44" s="20"/>
      <c r="L44" s="19"/>
      <c r="M44" s="92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93"/>
    </row>
    <row r="45" spans="1:28" ht="17.25" thickTop="1" thickBot="1">
      <c r="A45" s="56"/>
      <c r="B45" s="57"/>
      <c r="C45" s="57"/>
      <c r="D45" s="57"/>
      <c r="E45" s="57"/>
      <c r="F45" s="58"/>
      <c r="G45" s="57"/>
      <c r="H45" s="58"/>
      <c r="I45" s="59"/>
      <c r="J45" s="60"/>
      <c r="K45" s="61"/>
      <c r="L45" s="60"/>
      <c r="M45" s="92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93"/>
    </row>
    <row r="46" spans="1:28" ht="16.5" thickTop="1">
      <c r="A46" s="30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6"/>
      <c r="T46" s="86"/>
      <c r="U46" s="86"/>
      <c r="V46" s="86"/>
      <c r="W46" s="86"/>
      <c r="X46" s="86"/>
      <c r="Y46" s="86"/>
      <c r="Z46" s="86"/>
      <c r="AA46" s="86"/>
      <c r="AB46" s="8"/>
    </row>
    <row r="47" spans="1:28" ht="15.75">
      <c r="A47" s="30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6"/>
      <c r="T47" s="86"/>
      <c r="U47" s="86"/>
      <c r="V47" s="86"/>
      <c r="W47" s="86"/>
      <c r="X47" s="86"/>
      <c r="Y47" s="86"/>
      <c r="Z47" s="86"/>
      <c r="AA47" s="86"/>
      <c r="AB47" s="8"/>
    </row>
    <row r="48" spans="1:28" ht="15.75">
      <c r="A48" s="30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86"/>
      <c r="T48" s="86"/>
      <c r="U48" s="86"/>
      <c r="V48" s="86"/>
      <c r="W48" s="86"/>
      <c r="X48" s="86"/>
      <c r="Y48" s="86"/>
      <c r="Z48" s="86"/>
      <c r="AA48" s="86"/>
      <c r="AB48" s="8"/>
    </row>
    <row r="49" spans="1:28" ht="15.75">
      <c r="A49" s="30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86"/>
      <c r="T49" s="86"/>
      <c r="U49" s="86"/>
      <c r="V49" s="86"/>
      <c r="W49" s="86"/>
      <c r="X49" s="86"/>
      <c r="Y49" s="86"/>
      <c r="Z49" s="86"/>
      <c r="AA49" s="86"/>
      <c r="AB49" s="8"/>
    </row>
    <row r="50" spans="1:28" ht="15.75">
      <c r="A50" s="30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86"/>
      <c r="T50" s="86"/>
      <c r="U50" s="86"/>
      <c r="V50" s="86"/>
      <c r="W50" s="86"/>
      <c r="X50" s="86"/>
      <c r="Y50" s="86"/>
      <c r="Z50" s="86"/>
      <c r="AA50" s="86"/>
      <c r="AB50" s="8"/>
    </row>
    <row r="51" spans="1:28" ht="15.75">
      <c r="A51" s="30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86"/>
      <c r="T51" s="86"/>
      <c r="U51" s="86"/>
      <c r="V51" s="86"/>
      <c r="W51" s="86"/>
      <c r="X51" s="86"/>
      <c r="Y51" s="86"/>
      <c r="Z51" s="86"/>
      <c r="AA51" s="86"/>
      <c r="AB51" s="8"/>
    </row>
    <row r="52" spans="1:28" ht="15.75">
      <c r="A52" s="30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86"/>
      <c r="T52" s="86"/>
      <c r="U52" s="86"/>
      <c r="V52" s="86"/>
      <c r="W52" s="86"/>
      <c r="X52" s="86"/>
      <c r="Y52" s="86"/>
      <c r="Z52" s="86"/>
      <c r="AA52" s="86"/>
      <c r="AB52" s="8"/>
    </row>
    <row r="53" spans="1:28" ht="15.75">
      <c r="A53" s="30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86"/>
      <c r="T53" s="86"/>
      <c r="U53" s="86"/>
      <c r="V53" s="86"/>
      <c r="W53" s="86"/>
      <c r="X53" s="86"/>
      <c r="Y53" s="86"/>
      <c r="Z53" s="86"/>
      <c r="AA53" s="86"/>
      <c r="AB53" s="8"/>
    </row>
    <row r="54" spans="1:28" ht="15.75">
      <c r="A54" s="30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86"/>
      <c r="T54" s="86"/>
      <c r="U54" s="86"/>
      <c r="V54" s="86"/>
      <c r="W54" s="86"/>
      <c r="X54" s="86"/>
      <c r="Y54" s="86"/>
      <c r="Z54" s="86"/>
      <c r="AA54" s="86"/>
      <c r="AB54" s="8"/>
    </row>
    <row r="55" spans="1:28" ht="15.75">
      <c r="A55" s="30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86"/>
      <c r="T55" s="86"/>
      <c r="U55" s="86"/>
      <c r="V55" s="86"/>
      <c r="W55" s="86"/>
      <c r="X55" s="86"/>
      <c r="Y55" s="86"/>
      <c r="Z55" s="86"/>
      <c r="AA55" s="86"/>
      <c r="AB55" s="8"/>
    </row>
    <row r="56" spans="1:28" ht="15.75">
      <c r="A56" s="30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86"/>
      <c r="T56" s="86"/>
      <c r="U56" s="86"/>
      <c r="V56" s="86"/>
      <c r="W56" s="86"/>
      <c r="X56" s="86"/>
      <c r="Y56" s="86"/>
      <c r="Z56" s="86"/>
      <c r="AA56" s="86"/>
      <c r="AB56" s="8"/>
    </row>
    <row r="57" spans="1:28" ht="15.75">
      <c r="A57" s="30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86"/>
      <c r="T57" s="86"/>
      <c r="U57" s="86"/>
      <c r="V57" s="86"/>
      <c r="W57" s="86"/>
      <c r="X57" s="86"/>
      <c r="Y57" s="86"/>
      <c r="Z57" s="86"/>
      <c r="AA57" s="86"/>
      <c r="AB57" s="8"/>
    </row>
    <row r="58" spans="1:28" ht="15.75">
      <c r="A58" s="30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86"/>
      <c r="T58" s="86"/>
      <c r="U58" s="86"/>
      <c r="V58" s="86"/>
      <c r="W58" s="86"/>
      <c r="X58" s="86"/>
      <c r="Y58" s="86"/>
      <c r="Z58" s="86"/>
      <c r="AA58" s="86"/>
      <c r="AB58" s="8"/>
    </row>
    <row r="59" spans="1:28" ht="15.75">
      <c r="A59" s="30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86"/>
      <c r="T59" s="86"/>
      <c r="U59" s="86"/>
      <c r="V59" s="86"/>
      <c r="W59" s="86"/>
      <c r="X59" s="86"/>
      <c r="Y59" s="86"/>
      <c r="Z59" s="86"/>
      <c r="AA59" s="86"/>
      <c r="AB59" s="8"/>
    </row>
    <row r="60" spans="1:28" ht="15.75">
      <c r="A60" s="30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86"/>
      <c r="T60" s="86"/>
      <c r="U60" s="86"/>
      <c r="V60" s="86"/>
      <c r="W60" s="86"/>
      <c r="X60" s="86"/>
      <c r="Y60" s="86"/>
      <c r="Z60" s="86"/>
      <c r="AA60" s="86"/>
      <c r="AB60" s="8"/>
    </row>
    <row r="61" spans="1:28" ht="15.75">
      <c r="A61" s="30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86"/>
      <c r="T61" s="86"/>
      <c r="U61" s="86"/>
      <c r="V61" s="86"/>
      <c r="W61" s="86"/>
      <c r="X61" s="86"/>
      <c r="Y61" s="86"/>
      <c r="Z61" s="86"/>
      <c r="AA61" s="86"/>
      <c r="AB61" s="8"/>
    </row>
    <row r="62" spans="1:28" ht="15.75">
      <c r="A62" s="30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86"/>
      <c r="T62" s="86"/>
      <c r="U62" s="86"/>
      <c r="V62" s="86"/>
      <c r="W62" s="86"/>
      <c r="X62" s="86"/>
      <c r="Y62" s="86"/>
      <c r="Z62" s="86"/>
      <c r="AA62" s="86"/>
      <c r="AB62" s="8"/>
    </row>
    <row r="63" spans="1:28" ht="15.75">
      <c r="A63" s="30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86"/>
      <c r="T63" s="86"/>
      <c r="U63" s="86"/>
      <c r="V63" s="86"/>
      <c r="W63" s="86"/>
      <c r="X63" s="86"/>
      <c r="Y63" s="86"/>
      <c r="Z63" s="86"/>
      <c r="AA63" s="86"/>
      <c r="AB63" s="8"/>
    </row>
    <row r="64" spans="1:28" ht="15.75">
      <c r="A64" s="30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86"/>
      <c r="T64" s="86"/>
      <c r="U64" s="86"/>
      <c r="V64" s="86"/>
      <c r="W64" s="86"/>
      <c r="X64" s="86"/>
      <c r="Y64" s="86"/>
      <c r="Z64" s="86"/>
      <c r="AA64" s="86"/>
      <c r="AB64" s="8"/>
    </row>
    <row r="65" spans="1:28" ht="15.75">
      <c r="A65" s="30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86"/>
      <c r="T65" s="86"/>
      <c r="U65" s="86"/>
      <c r="V65" s="86"/>
      <c r="W65" s="86"/>
      <c r="X65" s="86"/>
      <c r="Y65" s="86"/>
      <c r="Z65" s="86"/>
      <c r="AA65" s="86"/>
      <c r="AB65" s="8"/>
    </row>
    <row r="66" spans="1:28" ht="15.75">
      <c r="A66" s="30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86"/>
      <c r="T66" s="86"/>
      <c r="U66" s="86"/>
      <c r="V66" s="86"/>
      <c r="W66" s="86"/>
      <c r="X66" s="86"/>
      <c r="Y66" s="86"/>
      <c r="Z66" s="86"/>
      <c r="AA66" s="86"/>
      <c r="AB66" s="8"/>
    </row>
    <row r="67" spans="1:28" ht="15.75">
      <c r="A67" s="30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86"/>
      <c r="T67" s="86"/>
      <c r="U67" s="86"/>
      <c r="V67" s="86"/>
      <c r="W67" s="86"/>
      <c r="X67" s="86"/>
      <c r="Y67" s="86"/>
      <c r="Z67" s="86"/>
      <c r="AA67" s="86"/>
      <c r="AB67" s="8"/>
    </row>
    <row r="68" spans="1:28" ht="15.75">
      <c r="A68" s="30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86"/>
      <c r="T68" s="86"/>
      <c r="U68" s="86"/>
      <c r="V68" s="86"/>
      <c r="W68" s="86"/>
      <c r="X68" s="86"/>
      <c r="Y68" s="86"/>
      <c r="Z68" s="86"/>
      <c r="AA68" s="86"/>
      <c r="AB68" s="8"/>
    </row>
    <row r="69" spans="1:28" ht="15.75">
      <c r="A69" s="30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86"/>
      <c r="T69" s="86"/>
      <c r="U69" s="86"/>
      <c r="V69" s="86"/>
      <c r="W69" s="86"/>
      <c r="X69" s="86"/>
      <c r="Y69" s="86"/>
      <c r="Z69" s="86"/>
      <c r="AA69" s="86"/>
      <c r="AB69" s="8"/>
    </row>
    <row r="70" spans="1:28" ht="15.75">
      <c r="A70" s="30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86"/>
      <c r="T70" s="86"/>
      <c r="U70" s="86"/>
      <c r="V70" s="86"/>
      <c r="W70" s="86"/>
      <c r="X70" s="86"/>
      <c r="Y70" s="86"/>
      <c r="Z70" s="86"/>
      <c r="AA70" s="86"/>
      <c r="AB70" s="8"/>
    </row>
    <row r="71" spans="1:28" ht="15.75">
      <c r="A71" s="30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86"/>
      <c r="T71" s="86"/>
      <c r="U71" s="86"/>
      <c r="V71" s="86"/>
      <c r="W71" s="86"/>
      <c r="X71" s="86"/>
      <c r="Y71" s="86"/>
      <c r="Z71" s="86"/>
      <c r="AA71" s="86"/>
      <c r="AB71" s="8"/>
    </row>
    <row r="72" spans="1:28" ht="15.75">
      <c r="A72" s="30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86"/>
      <c r="T72" s="86"/>
      <c r="U72" s="86"/>
      <c r="V72" s="86"/>
      <c r="W72" s="86"/>
      <c r="X72" s="86"/>
      <c r="Y72" s="86"/>
      <c r="Z72" s="86"/>
      <c r="AA72" s="86"/>
      <c r="AB72" s="8"/>
    </row>
    <row r="73" spans="1:28" ht="15.75">
      <c r="A73" s="30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86"/>
      <c r="T73" s="86"/>
      <c r="U73" s="86"/>
      <c r="V73" s="86"/>
      <c r="W73" s="86"/>
      <c r="X73" s="86"/>
      <c r="Y73" s="86"/>
      <c r="Z73" s="86"/>
      <c r="AA73" s="86"/>
      <c r="AB73" s="8"/>
    </row>
    <row r="74" spans="1:28" ht="15.75">
      <c r="A74" s="30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86"/>
      <c r="T74" s="86"/>
      <c r="U74" s="86"/>
      <c r="V74" s="86"/>
      <c r="W74" s="86"/>
      <c r="X74" s="86"/>
      <c r="Y74" s="86"/>
      <c r="Z74" s="86"/>
      <c r="AA74" s="86"/>
      <c r="AB74" s="8"/>
    </row>
    <row r="75" spans="1:28" ht="15.75">
      <c r="A75" s="30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86"/>
      <c r="T75" s="86"/>
      <c r="U75" s="86"/>
      <c r="V75" s="86"/>
      <c r="W75" s="86"/>
      <c r="X75" s="86"/>
      <c r="Y75" s="86"/>
      <c r="Z75" s="86"/>
      <c r="AA75" s="86"/>
      <c r="AB75" s="8"/>
    </row>
    <row r="76" spans="1:28" ht="15.75">
      <c r="A76" s="30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86"/>
      <c r="T76" s="86"/>
      <c r="U76" s="86"/>
      <c r="V76" s="86"/>
      <c r="W76" s="86"/>
      <c r="X76" s="86"/>
      <c r="Y76" s="86"/>
      <c r="Z76" s="86"/>
      <c r="AA76" s="86"/>
      <c r="AB76" s="8"/>
    </row>
    <row r="77" spans="1:28" ht="15.75">
      <c r="A77" s="30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86"/>
      <c r="T77" s="86"/>
      <c r="U77" s="86"/>
      <c r="V77" s="86"/>
      <c r="W77" s="86"/>
      <c r="X77" s="86"/>
      <c r="Y77" s="86"/>
      <c r="Z77" s="86"/>
      <c r="AA77" s="86"/>
      <c r="AB77" s="8"/>
    </row>
    <row r="78" spans="1:28" ht="15.75">
      <c r="A78" s="30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86"/>
      <c r="T78" s="86"/>
      <c r="U78" s="86"/>
      <c r="V78" s="86"/>
      <c r="W78" s="86"/>
      <c r="X78" s="86"/>
      <c r="Y78" s="86"/>
      <c r="Z78" s="86"/>
      <c r="AA78" s="86"/>
      <c r="AB78" s="8"/>
    </row>
    <row r="79" spans="1:28" ht="15.75">
      <c r="A79" s="30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86"/>
      <c r="T79" s="86"/>
      <c r="U79" s="86"/>
      <c r="V79" s="86"/>
      <c r="W79" s="86"/>
      <c r="X79" s="86"/>
      <c r="Y79" s="86"/>
      <c r="Z79" s="86"/>
      <c r="AA79" s="86"/>
      <c r="AB79" s="8"/>
    </row>
    <row r="80" spans="1:28" ht="15.75">
      <c r="A80" s="30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86"/>
      <c r="T80" s="86"/>
      <c r="U80" s="86"/>
      <c r="V80" s="86"/>
      <c r="W80" s="86"/>
      <c r="X80" s="86"/>
      <c r="Y80" s="86"/>
      <c r="Z80" s="86"/>
      <c r="AA80" s="86"/>
      <c r="AB80" s="8"/>
    </row>
    <row r="81" spans="1:27" ht="15.75">
      <c r="A81" s="30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86"/>
      <c r="T81" s="86"/>
      <c r="U81" s="86"/>
      <c r="V81" s="86"/>
      <c r="W81" s="86"/>
      <c r="X81" s="86"/>
      <c r="Y81" s="86"/>
      <c r="Z81" s="86"/>
      <c r="AA81" s="86"/>
    </row>
    <row r="82" spans="1:27" ht="15.75">
      <c r="A82" s="30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86"/>
      <c r="T82" s="86"/>
      <c r="U82" s="86"/>
      <c r="V82" s="86"/>
      <c r="W82" s="86"/>
      <c r="X82" s="86"/>
      <c r="Y82" s="86"/>
      <c r="Z82" s="86"/>
      <c r="AA82" s="86"/>
    </row>
    <row r="83" spans="1:27" ht="15.75">
      <c r="A83" s="30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86"/>
      <c r="T83" s="86"/>
      <c r="U83" s="86"/>
      <c r="V83" s="86"/>
      <c r="W83" s="86"/>
      <c r="X83" s="86"/>
      <c r="Y83" s="86"/>
      <c r="Z83" s="86"/>
      <c r="AA83" s="86"/>
    </row>
    <row r="84" spans="1:27" ht="15.75">
      <c r="A84" s="30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86"/>
      <c r="T84" s="86"/>
      <c r="U84" s="86"/>
      <c r="V84" s="86"/>
      <c r="W84" s="86"/>
      <c r="X84" s="86"/>
      <c r="Y84" s="86"/>
      <c r="Z84" s="86"/>
      <c r="AA84" s="86"/>
    </row>
    <row r="85" spans="1:27" ht="15.75">
      <c r="A85" s="30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86"/>
      <c r="T85" s="86"/>
      <c r="U85" s="86"/>
      <c r="V85" s="86"/>
      <c r="W85" s="86"/>
      <c r="X85" s="86"/>
      <c r="Y85" s="86"/>
      <c r="Z85" s="86"/>
      <c r="AA85" s="86"/>
    </row>
    <row r="86" spans="1:27" ht="15.75">
      <c r="A86" s="30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86"/>
      <c r="T86" s="86"/>
      <c r="U86" s="86"/>
      <c r="V86" s="86"/>
      <c r="W86" s="86"/>
      <c r="X86" s="86"/>
      <c r="Y86" s="86"/>
      <c r="Z86" s="86"/>
      <c r="AA86" s="86"/>
    </row>
    <row r="87" spans="1:27" ht="15.75">
      <c r="A87" s="30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86"/>
      <c r="T87" s="86"/>
      <c r="U87" s="86"/>
      <c r="V87" s="86"/>
      <c r="W87" s="86"/>
      <c r="X87" s="86"/>
      <c r="Y87" s="86"/>
      <c r="Z87" s="86"/>
      <c r="AA87" s="86"/>
    </row>
    <row r="88" spans="1:27" ht="15.75">
      <c r="A88" s="30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86"/>
      <c r="T88" s="86"/>
      <c r="U88" s="86"/>
      <c r="V88" s="86"/>
      <c r="W88" s="86"/>
      <c r="X88" s="86"/>
      <c r="Y88" s="86"/>
      <c r="Z88" s="86"/>
      <c r="AA88" s="86"/>
    </row>
    <row r="89" spans="1:27" ht="15.75">
      <c r="A89" s="30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86"/>
      <c r="T89" s="86"/>
      <c r="U89" s="86"/>
      <c r="V89" s="86"/>
      <c r="W89" s="86"/>
      <c r="X89" s="86"/>
      <c r="Y89" s="86"/>
      <c r="Z89" s="86"/>
      <c r="AA89" s="86"/>
    </row>
    <row r="90" spans="1:27" ht="15.75">
      <c r="A90" s="30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86"/>
      <c r="T90" s="86"/>
      <c r="U90" s="86"/>
      <c r="V90" s="86"/>
      <c r="W90" s="86"/>
      <c r="X90" s="86"/>
      <c r="Y90" s="86"/>
      <c r="Z90" s="86"/>
      <c r="AA90" s="86"/>
    </row>
    <row r="91" spans="1:27" ht="15.75">
      <c r="A91" s="30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86"/>
      <c r="T91" s="86"/>
      <c r="U91" s="86"/>
      <c r="V91" s="86"/>
      <c r="W91" s="86"/>
      <c r="X91" s="86"/>
      <c r="Y91" s="86"/>
      <c r="Z91" s="86"/>
      <c r="AA91" s="86"/>
    </row>
    <row r="92" spans="1:27" ht="15.75">
      <c r="A92" s="30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86"/>
      <c r="T92" s="86"/>
      <c r="U92" s="86"/>
      <c r="V92" s="86"/>
      <c r="W92" s="86"/>
      <c r="X92" s="86"/>
      <c r="Y92" s="86"/>
      <c r="Z92" s="86"/>
      <c r="AA92" s="86"/>
    </row>
    <row r="93" spans="1:27" ht="15.75">
      <c r="A93" s="30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86"/>
      <c r="T93" s="86"/>
      <c r="U93" s="86"/>
      <c r="V93" s="86"/>
      <c r="W93" s="86"/>
      <c r="X93" s="86"/>
      <c r="Y93" s="86"/>
      <c r="Z93" s="86"/>
      <c r="AA93" s="86"/>
    </row>
    <row r="94" spans="1:27" ht="15.75">
      <c r="A94" s="30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86"/>
      <c r="T94" s="86"/>
      <c r="U94" s="86"/>
      <c r="V94" s="86"/>
      <c r="W94" s="86"/>
      <c r="X94" s="86"/>
      <c r="Y94" s="86"/>
      <c r="Z94" s="86"/>
      <c r="AA94" s="86"/>
    </row>
    <row r="95" spans="1:27" ht="15.75">
      <c r="A95" s="30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86"/>
      <c r="T95" s="86"/>
      <c r="U95" s="86"/>
      <c r="V95" s="86"/>
      <c r="W95" s="86"/>
      <c r="X95" s="86"/>
      <c r="Y95" s="86"/>
      <c r="Z95" s="86"/>
      <c r="AA95" s="86"/>
    </row>
    <row r="96" spans="1:27" ht="15.75">
      <c r="A96" s="30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86"/>
      <c r="T96" s="86"/>
      <c r="U96" s="86"/>
      <c r="V96" s="86"/>
      <c r="W96" s="86"/>
      <c r="X96" s="86"/>
      <c r="Y96" s="86"/>
      <c r="Z96" s="86"/>
      <c r="AA96" s="86"/>
    </row>
    <row r="97" spans="1:27" ht="15.75">
      <c r="A97" s="30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86"/>
      <c r="T97" s="86"/>
      <c r="U97" s="86"/>
      <c r="V97" s="86"/>
      <c r="W97" s="86"/>
      <c r="X97" s="86"/>
      <c r="Y97" s="86"/>
      <c r="Z97" s="86"/>
      <c r="AA97" s="86"/>
    </row>
    <row r="98" spans="1:27" ht="15.75">
      <c r="A98" s="30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86"/>
      <c r="T98" s="86"/>
      <c r="U98" s="86"/>
      <c r="V98" s="86"/>
      <c r="W98" s="86"/>
      <c r="X98" s="86"/>
      <c r="Y98" s="86"/>
      <c r="Z98" s="86"/>
      <c r="AA98" s="86"/>
    </row>
    <row r="99" spans="1:27" ht="15.75">
      <c r="A99" s="30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86"/>
      <c r="T99" s="86"/>
      <c r="U99" s="86"/>
      <c r="V99" s="86"/>
      <c r="W99" s="86"/>
      <c r="X99" s="86"/>
      <c r="Y99" s="86"/>
      <c r="Z99" s="86"/>
      <c r="AA99" s="86"/>
    </row>
    <row r="100" spans="1:27" ht="15.75">
      <c r="A100" s="30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86"/>
      <c r="T100" s="86"/>
      <c r="U100" s="86"/>
      <c r="V100" s="86"/>
      <c r="W100" s="86"/>
      <c r="X100" s="86"/>
      <c r="Y100" s="86"/>
      <c r="Z100" s="86"/>
      <c r="AA100" s="86"/>
    </row>
    <row r="101" spans="1:27" ht="15.75">
      <c r="A101" s="30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86"/>
      <c r="T101" s="86"/>
      <c r="U101" s="86"/>
      <c r="V101" s="86"/>
      <c r="W101" s="86"/>
      <c r="X101" s="86"/>
      <c r="Y101" s="86"/>
      <c r="Z101" s="86"/>
      <c r="AA101" s="86"/>
    </row>
    <row r="102" spans="1:27" ht="16.5" thickBot="1">
      <c r="A102" s="30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86"/>
      <c r="T102" s="86"/>
      <c r="U102" s="86"/>
      <c r="V102" s="86"/>
      <c r="W102" s="86"/>
      <c r="X102" s="86"/>
      <c r="Y102" s="86"/>
      <c r="Z102" s="86"/>
      <c r="AA102" s="86"/>
    </row>
    <row r="103" spans="1:27" s="94" customFormat="1" ht="17.25" thickBot="1">
      <c r="A103" s="95" t="s">
        <v>38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6"/>
      <c r="M103" s="29"/>
      <c r="N103" s="29"/>
      <c r="O103" s="29"/>
      <c r="P103" s="29"/>
      <c r="Q103" s="29"/>
      <c r="R103" s="29"/>
      <c r="S103" s="86"/>
      <c r="T103" s="86"/>
      <c r="U103" s="86"/>
      <c r="V103" s="86"/>
      <c r="W103" s="86"/>
      <c r="X103" s="86"/>
      <c r="Y103" s="86"/>
      <c r="Z103" s="86"/>
      <c r="AA103" s="86"/>
    </row>
    <row r="104" spans="1:27" ht="15.75">
      <c r="A104" s="30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86"/>
      <c r="T104" s="86"/>
      <c r="U104" s="86"/>
      <c r="V104" s="86"/>
      <c r="W104" s="86"/>
      <c r="X104" s="86"/>
      <c r="Y104" s="86"/>
      <c r="Z104" s="86"/>
      <c r="AA104" s="86"/>
    </row>
    <row r="105" spans="1:27" ht="15.75">
      <c r="A105" s="30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86"/>
      <c r="T105" s="86"/>
      <c r="U105" s="86"/>
      <c r="V105" s="86"/>
      <c r="W105" s="86"/>
      <c r="X105" s="86"/>
      <c r="Y105" s="86"/>
      <c r="Z105" s="86"/>
      <c r="AA105" s="86"/>
    </row>
  </sheetData>
  <mergeCells count="5">
    <mergeCell ref="A103:L103"/>
    <mergeCell ref="J5:L5"/>
    <mergeCell ref="A1:L1"/>
    <mergeCell ref="A2:L2"/>
    <mergeCell ref="A3:L3"/>
  </mergeCells>
  <hyperlinks>
    <hyperlink ref="J5" r:id="rId1"/>
    <hyperlink ref="C10" r:id="rId2"/>
  </hyperlinks>
  <pageMargins left="2.35" right="0.25" top="3.1256944444444446" bottom="0.57499999999999996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4metasal</vt:lpstr>
      <vt:lpstr>ANSWERS</vt:lpstr>
      <vt:lpstr>HEADER</vt:lpstr>
      <vt:lpstr>LOGO</vt:lpstr>
      <vt:lpstr>PARAMETERS</vt:lpstr>
      <vt:lpstr>RAW_DATA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modified xsi:type="dcterms:W3CDTF">2018-10-22T20:46:35Z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9010e1cd-0b05-4150-912f-15e8184862b4</vt:lpwstr>
  </property>
</Properties>
</file>